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. Rahma\"/>
    </mc:Choice>
  </mc:AlternateContent>
  <xr:revisionPtr revIDLastSave="0" documentId="13_ncr:1_{941BFABA-AA0A-42E1-8234-D85B4E95864A}" xr6:coauthVersionLast="47" xr6:coauthVersionMax="47" xr10:uidLastSave="{00000000-0000-0000-0000-000000000000}"/>
  <bookViews>
    <workbookView xWindow="945" yWindow="675" windowWidth="19290" windowHeight="10185" firstSheet="1" activeTab="1" xr2:uid="{2A4500BF-80C7-4C17-81C2-C34DBFF4AD00}"/>
  </bookViews>
  <sheets>
    <sheet name="DATA " sheetId="1" r:id="rId1"/>
    <sheet name="TABULASI DATA" sheetId="2" r:id="rId2"/>
    <sheet name="INTAV (X1)" sheetId="3" r:id="rId3"/>
    <sheet name="KEPEMILIKAN INSTITUSIONAL (X2)" sheetId="4" r:id="rId4"/>
    <sheet name="PBV (Y)" sheetId="5" r:id="rId5"/>
    <sheet name="ROA (Z)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G5" i="3"/>
  <c r="D4" i="2" s="1"/>
  <c r="F6" i="4"/>
  <c r="F4" i="2"/>
  <c r="F12" i="2"/>
  <c r="F20" i="2"/>
  <c r="F28" i="2"/>
  <c r="F36" i="2"/>
  <c r="F44" i="2"/>
  <c r="F52" i="2"/>
  <c r="F60" i="2"/>
  <c r="F63" i="2"/>
  <c r="F64" i="2"/>
  <c r="F67" i="2"/>
  <c r="F68" i="2"/>
  <c r="F71" i="2"/>
  <c r="F72" i="2"/>
  <c r="E5" i="2"/>
  <c r="E6" i="2"/>
  <c r="E9" i="2"/>
  <c r="E10" i="2"/>
  <c r="E13" i="2"/>
  <c r="E14" i="2"/>
  <c r="E17" i="2"/>
  <c r="E18" i="2"/>
  <c r="E21" i="2"/>
  <c r="E22" i="2"/>
  <c r="E25" i="2"/>
  <c r="E26" i="2"/>
  <c r="E29" i="2"/>
  <c r="E30" i="2"/>
  <c r="E33" i="2"/>
  <c r="E34" i="2"/>
  <c r="E37" i="2"/>
  <c r="E38" i="2"/>
  <c r="E41" i="2"/>
  <c r="E42" i="2"/>
  <c r="E45" i="2"/>
  <c r="E46" i="2"/>
  <c r="E49" i="2"/>
  <c r="E50" i="2"/>
  <c r="E53" i="2"/>
  <c r="E54" i="2"/>
  <c r="E57" i="2"/>
  <c r="E58" i="2"/>
  <c r="E61" i="2"/>
  <c r="E62" i="2"/>
  <c r="E64" i="2"/>
  <c r="E65" i="2"/>
  <c r="E66" i="2"/>
  <c r="E68" i="2"/>
  <c r="E69" i="2"/>
  <c r="E70" i="2"/>
  <c r="E72" i="2"/>
  <c r="E73" i="2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G33" i="3" s="1"/>
  <c r="D32" i="2" s="1"/>
  <c r="D34" i="3"/>
  <c r="D35" i="3"/>
  <c r="D36" i="3"/>
  <c r="D37" i="3"/>
  <c r="D38" i="3"/>
  <c r="F38" i="3" s="1"/>
  <c r="D39" i="3"/>
  <c r="D40" i="3"/>
  <c r="D41" i="3"/>
  <c r="D42" i="3"/>
  <c r="F42" i="3" s="1"/>
  <c r="D43" i="3"/>
  <c r="D44" i="3"/>
  <c r="D45" i="3"/>
  <c r="D46" i="3"/>
  <c r="F46" i="3" s="1"/>
  <c r="D47" i="3"/>
  <c r="D48" i="3"/>
  <c r="D49" i="3"/>
  <c r="D50" i="3"/>
  <c r="F50" i="3" s="1"/>
  <c r="D51" i="3"/>
  <c r="D52" i="3"/>
  <c r="D53" i="3"/>
  <c r="D54" i="3"/>
  <c r="F54" i="3" s="1"/>
  <c r="D55" i="3"/>
  <c r="D56" i="3"/>
  <c r="D57" i="3"/>
  <c r="D58" i="3"/>
  <c r="F58" i="3" s="1"/>
  <c r="D59" i="3"/>
  <c r="D60" i="3"/>
  <c r="D61" i="3"/>
  <c r="D62" i="3"/>
  <c r="F62" i="3" s="1"/>
  <c r="D63" i="3"/>
  <c r="D64" i="3"/>
  <c r="D65" i="3"/>
  <c r="D66" i="3"/>
  <c r="F66" i="3" s="1"/>
  <c r="D67" i="3"/>
  <c r="D68" i="3"/>
  <c r="D69" i="3"/>
  <c r="D70" i="3"/>
  <c r="F70" i="3" s="1"/>
  <c r="D71" i="3"/>
  <c r="D72" i="3"/>
  <c r="D73" i="3"/>
  <c r="D74" i="3"/>
  <c r="E6" i="3"/>
  <c r="E7" i="3"/>
  <c r="E8" i="3"/>
  <c r="E9" i="3"/>
  <c r="G9" i="3" s="1"/>
  <c r="D8" i="2" s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25" i="3" s="1"/>
  <c r="D24" i="2" s="1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G72" i="3" s="1"/>
  <c r="D71" i="2" s="1"/>
  <c r="E73" i="3"/>
  <c r="E74" i="3"/>
  <c r="D5" i="3"/>
  <c r="F5" i="3" s="1"/>
  <c r="F7" i="4"/>
  <c r="F8" i="4"/>
  <c r="E7" i="2" s="1"/>
  <c r="F9" i="4"/>
  <c r="E8" i="2" s="1"/>
  <c r="F10" i="4"/>
  <c r="F11" i="4"/>
  <c r="F12" i="4"/>
  <c r="E11" i="2" s="1"/>
  <c r="F13" i="4"/>
  <c r="E12" i="2" s="1"/>
  <c r="F14" i="4"/>
  <c r="F15" i="4"/>
  <c r="F16" i="4"/>
  <c r="E15" i="2" s="1"/>
  <c r="F17" i="4"/>
  <c r="E16" i="2" s="1"/>
  <c r="F18" i="4"/>
  <c r="F19" i="4"/>
  <c r="F20" i="4"/>
  <c r="E19" i="2" s="1"/>
  <c r="F21" i="4"/>
  <c r="E20" i="2" s="1"/>
  <c r="F22" i="4"/>
  <c r="F23" i="4"/>
  <c r="F24" i="4"/>
  <c r="E23" i="2" s="1"/>
  <c r="F25" i="4"/>
  <c r="E24" i="2" s="1"/>
  <c r="F26" i="4"/>
  <c r="F27" i="4"/>
  <c r="F28" i="4"/>
  <c r="E27" i="2" s="1"/>
  <c r="F29" i="4"/>
  <c r="E28" i="2" s="1"/>
  <c r="F30" i="4"/>
  <c r="F31" i="4"/>
  <c r="F32" i="4"/>
  <c r="E31" i="2" s="1"/>
  <c r="F33" i="4"/>
  <c r="E32" i="2" s="1"/>
  <c r="F34" i="4"/>
  <c r="F35" i="4"/>
  <c r="F36" i="4"/>
  <c r="E35" i="2" s="1"/>
  <c r="F37" i="4"/>
  <c r="E36" i="2" s="1"/>
  <c r="F38" i="4"/>
  <c r="F39" i="4"/>
  <c r="F40" i="4"/>
  <c r="E39" i="2" s="1"/>
  <c r="F41" i="4"/>
  <c r="E40" i="2" s="1"/>
  <c r="F42" i="4"/>
  <c r="F43" i="4"/>
  <c r="F44" i="4"/>
  <c r="E43" i="2" s="1"/>
  <c r="F45" i="4"/>
  <c r="E44" i="2" s="1"/>
  <c r="F46" i="4"/>
  <c r="F47" i="4"/>
  <c r="F48" i="4"/>
  <c r="E47" i="2" s="1"/>
  <c r="F49" i="4"/>
  <c r="E48" i="2" s="1"/>
  <c r="F50" i="4"/>
  <c r="F51" i="4"/>
  <c r="F52" i="4"/>
  <c r="E51" i="2" s="1"/>
  <c r="F53" i="4"/>
  <c r="E52" i="2" s="1"/>
  <c r="F54" i="4"/>
  <c r="F55" i="4"/>
  <c r="F56" i="4"/>
  <c r="E55" i="2" s="1"/>
  <c r="F57" i="4"/>
  <c r="E56" i="2" s="1"/>
  <c r="F58" i="4"/>
  <c r="F59" i="4"/>
  <c r="F60" i="4"/>
  <c r="E59" i="2" s="1"/>
  <c r="F61" i="4"/>
  <c r="E60" i="2" s="1"/>
  <c r="F62" i="4"/>
  <c r="F63" i="4"/>
  <c r="F64" i="4"/>
  <c r="E63" i="2" s="1"/>
  <c r="F65" i="4"/>
  <c r="F66" i="4"/>
  <c r="F67" i="4"/>
  <c r="F68" i="4"/>
  <c r="E67" i="2" s="1"/>
  <c r="F69" i="4"/>
  <c r="F70" i="4"/>
  <c r="F71" i="4"/>
  <c r="F72" i="4"/>
  <c r="E71" i="2" s="1"/>
  <c r="F73" i="4"/>
  <c r="F74" i="4"/>
  <c r="F5" i="4"/>
  <c r="E4" i="2" s="1"/>
  <c r="F6" i="5"/>
  <c r="G5" i="2" s="1"/>
  <c r="F9" i="5"/>
  <c r="G8" i="2" s="1"/>
  <c r="F10" i="5"/>
  <c r="G9" i="2" s="1"/>
  <c r="F13" i="5"/>
  <c r="G12" i="2" s="1"/>
  <c r="F14" i="5"/>
  <c r="G13" i="2" s="1"/>
  <c r="F17" i="5"/>
  <c r="G16" i="2" s="1"/>
  <c r="F18" i="5"/>
  <c r="G17" i="2" s="1"/>
  <c r="F21" i="5"/>
  <c r="G20" i="2" s="1"/>
  <c r="F22" i="5"/>
  <c r="G21" i="2" s="1"/>
  <c r="F25" i="5"/>
  <c r="G24" i="2" s="1"/>
  <c r="F26" i="5"/>
  <c r="G25" i="2" s="1"/>
  <c r="F29" i="5"/>
  <c r="G28" i="2" s="1"/>
  <c r="F30" i="5"/>
  <c r="G29" i="2" s="1"/>
  <c r="F33" i="5"/>
  <c r="G32" i="2" s="1"/>
  <c r="F34" i="5"/>
  <c r="G33" i="2" s="1"/>
  <c r="F37" i="5"/>
  <c r="G36" i="2" s="1"/>
  <c r="F38" i="5"/>
  <c r="G37" i="2" s="1"/>
  <c r="F41" i="5"/>
  <c r="G40" i="2" s="1"/>
  <c r="F42" i="5"/>
  <c r="G41" i="2" s="1"/>
  <c r="F45" i="5"/>
  <c r="G44" i="2" s="1"/>
  <c r="F46" i="5"/>
  <c r="G45" i="2" s="1"/>
  <c r="F49" i="5"/>
  <c r="G48" i="2" s="1"/>
  <c r="F50" i="5"/>
  <c r="G49" i="2" s="1"/>
  <c r="F53" i="5"/>
  <c r="G52" i="2" s="1"/>
  <c r="F54" i="5"/>
  <c r="G53" i="2" s="1"/>
  <c r="F57" i="5"/>
  <c r="G56" i="2" s="1"/>
  <c r="F58" i="5"/>
  <c r="G57" i="2" s="1"/>
  <c r="F61" i="5"/>
  <c r="G60" i="2" s="1"/>
  <c r="F62" i="5"/>
  <c r="G61" i="2" s="1"/>
  <c r="F65" i="5"/>
  <c r="G64" i="2" s="1"/>
  <c r="F66" i="5"/>
  <c r="G65" i="2" s="1"/>
  <c r="F69" i="5"/>
  <c r="G68" i="2" s="1"/>
  <c r="F70" i="5"/>
  <c r="G69" i="2" s="1"/>
  <c r="F73" i="5"/>
  <c r="G72" i="2" s="1"/>
  <c r="F74" i="5"/>
  <c r="G73" i="2" s="1"/>
  <c r="E6" i="5"/>
  <c r="E7" i="5"/>
  <c r="F7" i="5" s="1"/>
  <c r="G6" i="2" s="1"/>
  <c r="E8" i="5"/>
  <c r="F8" i="5" s="1"/>
  <c r="G7" i="2" s="1"/>
  <c r="E9" i="5"/>
  <c r="E10" i="5"/>
  <c r="E11" i="5"/>
  <c r="F11" i="5" s="1"/>
  <c r="G10" i="2" s="1"/>
  <c r="E12" i="5"/>
  <c r="F12" i="5" s="1"/>
  <c r="G11" i="2" s="1"/>
  <c r="E13" i="5"/>
  <c r="E14" i="5"/>
  <c r="E15" i="5"/>
  <c r="F15" i="5" s="1"/>
  <c r="G14" i="2" s="1"/>
  <c r="E16" i="5"/>
  <c r="F16" i="5" s="1"/>
  <c r="G15" i="2" s="1"/>
  <c r="E17" i="5"/>
  <c r="E18" i="5"/>
  <c r="E19" i="5"/>
  <c r="F19" i="5" s="1"/>
  <c r="G18" i="2" s="1"/>
  <c r="E20" i="5"/>
  <c r="F20" i="5" s="1"/>
  <c r="G19" i="2" s="1"/>
  <c r="E21" i="5"/>
  <c r="E22" i="5"/>
  <c r="E23" i="5"/>
  <c r="F23" i="5" s="1"/>
  <c r="G22" i="2" s="1"/>
  <c r="E24" i="5"/>
  <c r="F24" i="5" s="1"/>
  <c r="G23" i="2" s="1"/>
  <c r="E25" i="5"/>
  <c r="E26" i="5"/>
  <c r="E27" i="5"/>
  <c r="F27" i="5" s="1"/>
  <c r="G26" i="2" s="1"/>
  <c r="E28" i="5"/>
  <c r="F28" i="5" s="1"/>
  <c r="G27" i="2" s="1"/>
  <c r="E29" i="5"/>
  <c r="E30" i="5"/>
  <c r="E31" i="5"/>
  <c r="F31" i="5" s="1"/>
  <c r="G30" i="2" s="1"/>
  <c r="E32" i="5"/>
  <c r="F32" i="5" s="1"/>
  <c r="G31" i="2" s="1"/>
  <c r="E33" i="5"/>
  <c r="E34" i="5"/>
  <c r="E35" i="5"/>
  <c r="F35" i="5" s="1"/>
  <c r="G34" i="2" s="1"/>
  <c r="E36" i="5"/>
  <c r="F36" i="5" s="1"/>
  <c r="G35" i="2" s="1"/>
  <c r="E37" i="5"/>
  <c r="E38" i="5"/>
  <c r="E39" i="5"/>
  <c r="F39" i="5" s="1"/>
  <c r="G38" i="2" s="1"/>
  <c r="E40" i="5"/>
  <c r="F40" i="5" s="1"/>
  <c r="G39" i="2" s="1"/>
  <c r="E41" i="5"/>
  <c r="E42" i="5"/>
  <c r="E43" i="5"/>
  <c r="F43" i="5" s="1"/>
  <c r="G42" i="2" s="1"/>
  <c r="E44" i="5"/>
  <c r="F44" i="5" s="1"/>
  <c r="G43" i="2" s="1"/>
  <c r="E45" i="5"/>
  <c r="E46" i="5"/>
  <c r="E47" i="5"/>
  <c r="F47" i="5" s="1"/>
  <c r="G46" i="2" s="1"/>
  <c r="E48" i="5"/>
  <c r="F48" i="5" s="1"/>
  <c r="G47" i="2" s="1"/>
  <c r="E49" i="5"/>
  <c r="E50" i="5"/>
  <c r="E51" i="5"/>
  <c r="F51" i="5" s="1"/>
  <c r="G50" i="2" s="1"/>
  <c r="E52" i="5"/>
  <c r="F52" i="5" s="1"/>
  <c r="G51" i="2" s="1"/>
  <c r="E53" i="5"/>
  <c r="E54" i="5"/>
  <c r="E55" i="5"/>
  <c r="F55" i="5" s="1"/>
  <c r="G54" i="2" s="1"/>
  <c r="E56" i="5"/>
  <c r="F56" i="5" s="1"/>
  <c r="G55" i="2" s="1"/>
  <c r="E57" i="5"/>
  <c r="E58" i="5"/>
  <c r="E59" i="5"/>
  <c r="F59" i="5" s="1"/>
  <c r="G58" i="2" s="1"/>
  <c r="E60" i="5"/>
  <c r="F60" i="5" s="1"/>
  <c r="G59" i="2" s="1"/>
  <c r="E61" i="5"/>
  <c r="E62" i="5"/>
  <c r="E63" i="5"/>
  <c r="F63" i="5" s="1"/>
  <c r="G62" i="2" s="1"/>
  <c r="E64" i="5"/>
  <c r="F64" i="5" s="1"/>
  <c r="G63" i="2" s="1"/>
  <c r="E65" i="5"/>
  <c r="E66" i="5"/>
  <c r="E67" i="5"/>
  <c r="F67" i="5" s="1"/>
  <c r="G66" i="2" s="1"/>
  <c r="E68" i="5"/>
  <c r="F68" i="5" s="1"/>
  <c r="G67" i="2" s="1"/>
  <c r="E69" i="5"/>
  <c r="E70" i="5"/>
  <c r="E71" i="5"/>
  <c r="F71" i="5" s="1"/>
  <c r="G70" i="2" s="1"/>
  <c r="E72" i="5"/>
  <c r="F72" i="5" s="1"/>
  <c r="G71" i="2" s="1"/>
  <c r="E73" i="5"/>
  <c r="E74" i="5"/>
  <c r="E5" i="5"/>
  <c r="F5" i="5" s="1"/>
  <c r="G4" i="2" s="1"/>
  <c r="F6" i="6"/>
  <c r="F5" i="2" s="1"/>
  <c r="F7" i="6"/>
  <c r="F6" i="2" s="1"/>
  <c r="F8" i="6"/>
  <c r="F7" i="2" s="1"/>
  <c r="F9" i="6"/>
  <c r="F8" i="2" s="1"/>
  <c r="F10" i="6"/>
  <c r="F9" i="2" s="1"/>
  <c r="F11" i="6"/>
  <c r="F10" i="2" s="1"/>
  <c r="F12" i="6"/>
  <c r="F11" i="2" s="1"/>
  <c r="F13" i="6"/>
  <c r="F14" i="6"/>
  <c r="F13" i="2" s="1"/>
  <c r="F15" i="6"/>
  <c r="F14" i="2" s="1"/>
  <c r="F16" i="6"/>
  <c r="F15" i="2" s="1"/>
  <c r="F17" i="6"/>
  <c r="F16" i="2" s="1"/>
  <c r="F18" i="6"/>
  <c r="F17" i="2" s="1"/>
  <c r="F19" i="6"/>
  <c r="F18" i="2" s="1"/>
  <c r="F20" i="6"/>
  <c r="F19" i="2" s="1"/>
  <c r="F21" i="6"/>
  <c r="F22" i="6"/>
  <c r="F21" i="2" s="1"/>
  <c r="F23" i="6"/>
  <c r="F22" i="2" s="1"/>
  <c r="F24" i="6"/>
  <c r="F23" i="2" s="1"/>
  <c r="F25" i="6"/>
  <c r="F24" i="2" s="1"/>
  <c r="F26" i="6"/>
  <c r="F25" i="2" s="1"/>
  <c r="F27" i="6"/>
  <c r="F26" i="2" s="1"/>
  <c r="F28" i="6"/>
  <c r="F27" i="2" s="1"/>
  <c r="F29" i="6"/>
  <c r="F30" i="6"/>
  <c r="F29" i="2" s="1"/>
  <c r="F31" i="6"/>
  <c r="F30" i="2" s="1"/>
  <c r="F32" i="6"/>
  <c r="F31" i="2" s="1"/>
  <c r="F33" i="6"/>
  <c r="F32" i="2" s="1"/>
  <c r="F34" i="6"/>
  <c r="F33" i="2" s="1"/>
  <c r="F35" i="6"/>
  <c r="F34" i="2" s="1"/>
  <c r="F36" i="6"/>
  <c r="F35" i="2" s="1"/>
  <c r="F37" i="6"/>
  <c r="F38" i="6"/>
  <c r="F37" i="2" s="1"/>
  <c r="F39" i="6"/>
  <c r="F38" i="2" s="1"/>
  <c r="F40" i="6"/>
  <c r="F39" i="2" s="1"/>
  <c r="F41" i="6"/>
  <c r="F40" i="2" s="1"/>
  <c r="F42" i="6"/>
  <c r="F41" i="2" s="1"/>
  <c r="F43" i="6"/>
  <c r="F42" i="2" s="1"/>
  <c r="F44" i="6"/>
  <c r="F43" i="2" s="1"/>
  <c r="F45" i="6"/>
  <c r="F46" i="6"/>
  <c r="F45" i="2" s="1"/>
  <c r="F47" i="6"/>
  <c r="F46" i="2" s="1"/>
  <c r="F48" i="6"/>
  <c r="F47" i="2" s="1"/>
  <c r="F49" i="6"/>
  <c r="F48" i="2" s="1"/>
  <c r="F50" i="6"/>
  <c r="F49" i="2" s="1"/>
  <c r="F51" i="6"/>
  <c r="F50" i="2" s="1"/>
  <c r="F52" i="6"/>
  <c r="F51" i="2" s="1"/>
  <c r="F53" i="6"/>
  <c r="F54" i="6"/>
  <c r="F53" i="2" s="1"/>
  <c r="F55" i="6"/>
  <c r="F54" i="2" s="1"/>
  <c r="F56" i="6"/>
  <c r="F55" i="2" s="1"/>
  <c r="F57" i="6"/>
  <c r="F56" i="2" s="1"/>
  <c r="F58" i="6"/>
  <c r="F57" i="2" s="1"/>
  <c r="F59" i="6"/>
  <c r="F58" i="2" s="1"/>
  <c r="F60" i="6"/>
  <c r="F59" i="2" s="1"/>
  <c r="F61" i="6"/>
  <c r="F62" i="6"/>
  <c r="F61" i="2" s="1"/>
  <c r="F63" i="6"/>
  <c r="F62" i="2" s="1"/>
  <c r="F64" i="6"/>
  <c r="F65" i="6"/>
  <c r="F66" i="6"/>
  <c r="F65" i="2" s="1"/>
  <c r="F67" i="6"/>
  <c r="F66" i="2" s="1"/>
  <c r="F68" i="6"/>
  <c r="F69" i="6"/>
  <c r="F70" i="6"/>
  <c r="F69" i="2" s="1"/>
  <c r="F71" i="6"/>
  <c r="F70" i="2" s="1"/>
  <c r="F72" i="6"/>
  <c r="F73" i="6"/>
  <c r="F74" i="6"/>
  <c r="F73" i="2" s="1"/>
  <c r="F5" i="6"/>
  <c r="F30" i="3" l="1"/>
  <c r="G30" i="3"/>
  <c r="D29" i="2" s="1"/>
  <c r="F22" i="3"/>
  <c r="G22" i="3"/>
  <c r="D21" i="2" s="1"/>
  <c r="F10" i="3"/>
  <c r="G10" i="3"/>
  <c r="D9" i="2" s="1"/>
  <c r="G58" i="3"/>
  <c r="D57" i="2" s="1"/>
  <c r="G42" i="3"/>
  <c r="D41" i="2" s="1"/>
  <c r="G73" i="3"/>
  <c r="D72" i="2" s="1"/>
  <c r="F73" i="3"/>
  <c r="G65" i="3"/>
  <c r="D64" i="2" s="1"/>
  <c r="F65" i="3"/>
  <c r="G57" i="3"/>
  <c r="D56" i="2" s="1"/>
  <c r="F57" i="3"/>
  <c r="G49" i="3"/>
  <c r="D48" i="2" s="1"/>
  <c r="F49" i="3"/>
  <c r="G41" i="3"/>
  <c r="D40" i="2" s="1"/>
  <c r="F41" i="3"/>
  <c r="G37" i="3"/>
  <c r="D36" i="2" s="1"/>
  <c r="F37" i="3"/>
  <c r="F29" i="3"/>
  <c r="F21" i="3"/>
  <c r="F17" i="3"/>
  <c r="F9" i="3"/>
  <c r="G70" i="3"/>
  <c r="D69" i="2" s="1"/>
  <c r="G54" i="3"/>
  <c r="D53" i="2" s="1"/>
  <c r="G38" i="3"/>
  <c r="D37" i="2" s="1"/>
  <c r="G21" i="3"/>
  <c r="D20" i="2" s="1"/>
  <c r="G52" i="3"/>
  <c r="D51" i="2" s="1"/>
  <c r="F52" i="3"/>
  <c r="G66" i="3"/>
  <c r="D65" i="2" s="1"/>
  <c r="G50" i="3"/>
  <c r="D49" i="2" s="1"/>
  <c r="G17" i="3"/>
  <c r="D16" i="2" s="1"/>
  <c r="F74" i="3"/>
  <c r="G74" i="3"/>
  <c r="D73" i="2" s="1"/>
  <c r="F34" i="3"/>
  <c r="G34" i="3"/>
  <c r="D33" i="2" s="1"/>
  <c r="F26" i="3"/>
  <c r="G26" i="3"/>
  <c r="D25" i="2" s="1"/>
  <c r="F18" i="3"/>
  <c r="G18" i="3"/>
  <c r="D17" i="2" s="1"/>
  <c r="F14" i="3"/>
  <c r="G14" i="3"/>
  <c r="D13" i="2" s="1"/>
  <c r="F6" i="3"/>
  <c r="G6" i="3"/>
  <c r="D5" i="2" s="1"/>
  <c r="G69" i="3"/>
  <c r="D68" i="2" s="1"/>
  <c r="F69" i="3"/>
  <c r="G61" i="3"/>
  <c r="D60" i="2" s="1"/>
  <c r="F61" i="3"/>
  <c r="G53" i="3"/>
  <c r="D52" i="2" s="1"/>
  <c r="F53" i="3"/>
  <c r="G45" i="3"/>
  <c r="D44" i="2" s="1"/>
  <c r="F45" i="3"/>
  <c r="F33" i="3"/>
  <c r="F25" i="3"/>
  <c r="F13" i="3"/>
  <c r="F72" i="3"/>
  <c r="G68" i="3"/>
  <c r="D67" i="2" s="1"/>
  <c r="F68" i="3"/>
  <c r="G64" i="3"/>
  <c r="D63" i="2" s="1"/>
  <c r="F64" i="3"/>
  <c r="G60" i="3"/>
  <c r="D59" i="2" s="1"/>
  <c r="F60" i="3"/>
  <c r="G56" i="3"/>
  <c r="D55" i="2" s="1"/>
  <c r="F56" i="3"/>
  <c r="G48" i="3"/>
  <c r="D47" i="2" s="1"/>
  <c r="F48" i="3"/>
  <c r="G44" i="3"/>
  <c r="D43" i="2" s="1"/>
  <c r="F44" i="3"/>
  <c r="G40" i="3"/>
  <c r="D39" i="2" s="1"/>
  <c r="F40" i="3"/>
  <c r="G36" i="3"/>
  <c r="D35" i="2" s="1"/>
  <c r="F36" i="3"/>
  <c r="G32" i="3"/>
  <c r="D31" i="2" s="1"/>
  <c r="F32" i="3"/>
  <c r="G28" i="3"/>
  <c r="D27" i="2" s="1"/>
  <c r="F28" i="3"/>
  <c r="G24" i="3"/>
  <c r="D23" i="2" s="1"/>
  <c r="F24" i="3"/>
  <c r="G20" i="3"/>
  <c r="D19" i="2" s="1"/>
  <c r="F20" i="3"/>
  <c r="G16" i="3"/>
  <c r="D15" i="2" s="1"/>
  <c r="F16" i="3"/>
  <c r="G12" i="3"/>
  <c r="D11" i="2" s="1"/>
  <c r="F12" i="3"/>
  <c r="G8" i="3"/>
  <c r="D7" i="2" s="1"/>
  <c r="F8" i="3"/>
  <c r="F71" i="3"/>
  <c r="G71" i="3"/>
  <c r="D70" i="2" s="1"/>
  <c r="F67" i="3"/>
  <c r="G67" i="3"/>
  <c r="D66" i="2" s="1"/>
  <c r="F63" i="3"/>
  <c r="G63" i="3"/>
  <c r="D62" i="2" s="1"/>
  <c r="F59" i="3"/>
  <c r="G59" i="3"/>
  <c r="D58" i="2" s="1"/>
  <c r="F55" i="3"/>
  <c r="G55" i="3"/>
  <c r="D54" i="2" s="1"/>
  <c r="F51" i="3"/>
  <c r="G51" i="3"/>
  <c r="D50" i="2" s="1"/>
  <c r="F47" i="3"/>
  <c r="G47" i="3"/>
  <c r="D46" i="2" s="1"/>
  <c r="F43" i="3"/>
  <c r="G43" i="3"/>
  <c r="D42" i="2" s="1"/>
  <c r="F39" i="3"/>
  <c r="G39" i="3"/>
  <c r="D38" i="2" s="1"/>
  <c r="G35" i="3"/>
  <c r="D34" i="2" s="1"/>
  <c r="F35" i="3"/>
  <c r="G31" i="3"/>
  <c r="D30" i="2" s="1"/>
  <c r="F31" i="3"/>
  <c r="G27" i="3"/>
  <c r="D26" i="2" s="1"/>
  <c r="F27" i="3"/>
  <c r="G23" i="3"/>
  <c r="D22" i="2" s="1"/>
  <c r="F23" i="3"/>
  <c r="G19" i="3"/>
  <c r="D18" i="2" s="1"/>
  <c r="F19" i="3"/>
  <c r="G15" i="3"/>
  <c r="D14" i="2" s="1"/>
  <c r="F15" i="3"/>
  <c r="G11" i="3"/>
  <c r="D10" i="2" s="1"/>
  <c r="F11" i="3"/>
  <c r="G7" i="3"/>
  <c r="D6" i="2" s="1"/>
  <c r="F7" i="3"/>
  <c r="G62" i="3"/>
  <c r="D61" i="2" s="1"/>
  <c r="G46" i="3"/>
  <c r="D45" i="2" s="1"/>
  <c r="G29" i="3"/>
  <c r="D28" i="2" s="1"/>
  <c r="G13" i="3"/>
  <c r="D12" i="2" s="1"/>
  <c r="A69" i="2"/>
  <c r="A64" i="2"/>
  <c r="A59" i="2"/>
  <c r="A54" i="2"/>
  <c r="A49" i="2"/>
  <c r="A44" i="2"/>
  <c r="A39" i="2"/>
  <c r="A34" i="2"/>
  <c r="A29" i="2"/>
  <c r="A24" i="2"/>
  <c r="A19" i="2"/>
  <c r="A14" i="2"/>
  <c r="A9" i="2"/>
  <c r="A4" i="2"/>
</calcChain>
</file>

<file path=xl/sharedStrings.xml><?xml version="1.0" encoding="utf-8"?>
<sst xmlns="http://schemas.openxmlformats.org/spreadsheetml/2006/main" count="641" uniqueCount="120">
  <si>
    <t xml:space="preserve">NO. </t>
  </si>
  <si>
    <t xml:space="preserve">KRITERIA </t>
  </si>
  <si>
    <t xml:space="preserve">JUMLAH </t>
  </si>
  <si>
    <t>1.</t>
  </si>
  <si>
    <r>
      <t xml:space="preserve">Perusahaan manufaktur sektor </t>
    </r>
    <r>
      <rPr>
        <i/>
        <sz val="10"/>
        <color theme="1"/>
        <rFont val="Times New Roman"/>
        <family val="1"/>
      </rPr>
      <t>food and beverage</t>
    </r>
    <r>
      <rPr>
        <sz val="10"/>
        <color theme="1"/>
        <rFont val="Times New Roman"/>
        <family val="1"/>
      </rPr>
      <t xml:space="preserve"> yang terdaftar di Bursa Efek Indonesia 2022</t>
    </r>
  </si>
  <si>
    <t>2.</t>
  </si>
  <si>
    <t xml:space="preserve">Menerbitkan laporan keuangan berturut-turut tahun 2017– 2021 </t>
  </si>
  <si>
    <t>3.</t>
  </si>
  <si>
    <t xml:space="preserve">Perusahaan manufaktur sektor food and beverage yang tidak mengalami kerugian berturut-turut selama periode tahun 2017 – 2021 </t>
  </si>
  <si>
    <t xml:space="preserve">Sampel Penelitian </t>
  </si>
  <si>
    <t>Periode Pegamatan</t>
  </si>
  <si>
    <t xml:space="preserve">Jumlah Data Pengamatan </t>
  </si>
  <si>
    <t>No.</t>
  </si>
  <si>
    <t>Perusahaan</t>
  </si>
  <si>
    <t>Tahun</t>
  </si>
  <si>
    <t>X1</t>
  </si>
  <si>
    <t>X2</t>
  </si>
  <si>
    <t>Z</t>
  </si>
  <si>
    <t>Y</t>
  </si>
  <si>
    <t>ADES</t>
  </si>
  <si>
    <t>BUDI</t>
  </si>
  <si>
    <t>CAMP</t>
  </si>
  <si>
    <t>CEKA</t>
  </si>
  <si>
    <t>CLEO</t>
  </si>
  <si>
    <t>DLTA</t>
  </si>
  <si>
    <t>HOKI</t>
  </si>
  <si>
    <t>ICBP</t>
  </si>
  <si>
    <t>MLBI</t>
  </si>
  <si>
    <t>MYOR</t>
  </si>
  <si>
    <t>ROTI</t>
  </si>
  <si>
    <t>SKBM</t>
  </si>
  <si>
    <t>SKLT</t>
  </si>
  <si>
    <t>STTP</t>
  </si>
  <si>
    <t>ULTJ</t>
  </si>
  <si>
    <t>X1 : Intangible Asset</t>
  </si>
  <si>
    <t>X2 : Good Corporate  Governance</t>
  </si>
  <si>
    <t>Z : Kinerja Keuangan</t>
  </si>
  <si>
    <t xml:space="preserve">Y : Nilai Perusahaan </t>
  </si>
  <si>
    <t>HASIL TABULASI DATA FOOD AND BEVERAGE TAHUN 2017-2021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</si>
  <si>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</si>
  <si>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</si>
  <si>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</si>
  <si>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</si>
  <si>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</si>
  <si>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</si>
  <si>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</si>
  <si>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</si>
  <si>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</si>
  <si>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</si>
  <si>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</si>
  <si>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Cacatan : </t>
  </si>
  <si>
    <t>Rumus INTAV = Market Value of Equity - Book Value of Equity</t>
  </si>
  <si>
    <t>Keterangan :</t>
  </si>
  <si>
    <t xml:space="preserve">Market Value of Equity = </t>
  </si>
  <si>
    <t>harga saham penutupan akhir tahun * jumlah saham beredar</t>
  </si>
  <si>
    <t>Book Value of Equity =</t>
  </si>
  <si>
    <t>nilai nominal saham * jumlah saham beredar</t>
  </si>
  <si>
    <t>Intangible Asset Value (INTAV) Perusahaan Food and Beverage Tahun 2017-2021</t>
  </si>
  <si>
    <t>Total Market Value of Equity</t>
  </si>
  <si>
    <t>Book Value of Equity</t>
  </si>
  <si>
    <t>Hasil INTAV</t>
  </si>
  <si>
    <t>Kepemilikan Institusional Perusahaan Food and Beverage Tahun 2017-2021</t>
  </si>
  <si>
    <t>Total Saham Milik Investor Institusi</t>
  </si>
  <si>
    <t>Total Saham Yang Beredar</t>
  </si>
  <si>
    <t>Hasil Kepemilikan Institusional</t>
  </si>
  <si>
    <t>Harga Saham per Lembar Saham</t>
  </si>
  <si>
    <t>Nilai Buku per Lembar Saham</t>
  </si>
  <si>
    <t>Hasil PBV</t>
  </si>
  <si>
    <t>Nilai Perusahaan (PBV) Perusahaan Food and Beverage 2017-2021</t>
  </si>
  <si>
    <t>Rumus PBV = Harga saham per lembar saham : Nilai buku perlembar saham</t>
  </si>
  <si>
    <t>BV = equity : saham beredar</t>
  </si>
  <si>
    <t>Rumus ROA = Laba bersih setelah pajak : Total aset</t>
  </si>
  <si>
    <t>Laba Bersih Setelah Pajak</t>
  </si>
  <si>
    <t>Total Aset</t>
  </si>
  <si>
    <t>Hasil ROA</t>
  </si>
  <si>
    <t>Return on Assset (ROA) Perusahaan Food and Beverage Tahun 2017-2021</t>
  </si>
  <si>
    <t xml:space="preserve">HARGA SAHAM PENUTUPAN AKHIR TAHUN </t>
  </si>
  <si>
    <t xml:space="preserve">NILAI NOMINAL SAHAM </t>
  </si>
  <si>
    <t>JUMLAH SAHAM BEREDAR</t>
  </si>
  <si>
    <t>COCO</t>
  </si>
  <si>
    <t>DMND</t>
  </si>
  <si>
    <t>ENZO</t>
  </si>
  <si>
    <t>KEJU</t>
  </si>
  <si>
    <t>PANI</t>
  </si>
  <si>
    <t>PMMP</t>
  </si>
  <si>
    <t>WMUU</t>
  </si>
  <si>
    <t>Rumus Kepemilikan Institusional = Total Saham Milik Investor Institusi : Total Saham Yang Beredar</t>
  </si>
  <si>
    <t>EQUITY</t>
  </si>
  <si>
    <t>SAHAM BEREDAR</t>
  </si>
  <si>
    <t>MENERBITKAN LAPORAN KEUANGAN BERTURUT-TURUT</t>
  </si>
  <si>
    <t>NO.</t>
  </si>
  <si>
    <t>KODE</t>
  </si>
  <si>
    <t>INDF</t>
  </si>
  <si>
    <t>GOOD</t>
  </si>
  <si>
    <t>PSGO</t>
  </si>
  <si>
    <t>AISA</t>
  </si>
  <si>
    <t>ALTO</t>
  </si>
  <si>
    <t>PSDN</t>
  </si>
  <si>
    <t>FOOD</t>
  </si>
  <si>
    <t>PCAR</t>
  </si>
  <si>
    <t>IKAN</t>
  </si>
  <si>
    <t>CMRY</t>
  </si>
  <si>
    <t>BTEK</t>
  </si>
  <si>
    <t>IBOS</t>
  </si>
  <si>
    <t>TRGU</t>
  </si>
  <si>
    <t>BEER</t>
  </si>
  <si>
    <t>WINE</t>
  </si>
  <si>
    <t>CRAB</t>
  </si>
  <si>
    <t>GULA</t>
  </si>
  <si>
    <t>TAYS</t>
  </si>
  <si>
    <t>NAYZ</t>
  </si>
  <si>
    <t>BOBA</t>
  </si>
  <si>
    <t>MGNA</t>
  </si>
  <si>
    <t>NASI</t>
  </si>
  <si>
    <t>AMMS</t>
  </si>
  <si>
    <t>SOUL</t>
  </si>
  <si>
    <t>IIKP</t>
  </si>
  <si>
    <t>YANG TIDAK MENGALAMI KERUGIAN BERTURUT-TURUT</t>
  </si>
  <si>
    <t>X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</si>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</sst>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Rp&quot;* #,##0_-;\-&quot;Rp&quot;* #,##0_-;_-&quot;Rp&quot;* &quot;-&quot;_-;_-@_-"/>
    <numFmt numFmtId="164" formatCode="_(&quot;Rp&quot;* #,##0_);_(&quot;Rp&quot;* \(#,##0\);_(&quot;Rp&quot;* &quot;-&quot;_);_(@_)"/>
    <numFmt numFmtId="165" formatCode="_(* #,##0_);_(* \(#,##0\);_(* &quot;-&quot;_);_(@_)"/>
    <numFmt numFmtId="166" formatCode="_(&quot;Rp&quot;* #,##0.00_);_(&quot;Rp&quot;* \(#,##0.00\);_(&quot;Rp&quot;* &quot;-&quot;??_);_(@_)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242021"/>
      <name val="Times New Roman"/>
      <family val="1"/>
    </font>
    <font>
      <sz val="11"/>
      <color rgb="FF241F2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0" xfId="0" applyFont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16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7" xfId="0" applyFont="1" applyBorder="1"/>
    <xf numFmtId="0" fontId="3" fillId="0" borderId="18" xfId="0" applyFont="1" applyBorder="1"/>
    <xf numFmtId="0" fontId="2" fillId="0" borderId="17" xfId="0" applyFont="1" applyBorder="1"/>
    <xf numFmtId="42" fontId="3" fillId="3" borderId="0" xfId="0" applyNumberFormat="1" applyFont="1" applyFill="1" applyAlignment="1">
      <alignment horizontal="left"/>
    </xf>
    <xf numFmtId="0" fontId="0" fillId="3" borderId="0" xfId="0" applyFill="1"/>
    <xf numFmtId="42" fontId="2" fillId="0" borderId="6" xfId="0" applyNumberFormat="1" applyFont="1" applyBorder="1" applyAlignment="1">
      <alignment horizontal="center"/>
    </xf>
    <xf numFmtId="42" fontId="2" fillId="0" borderId="5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2" fontId="2" fillId="0" borderId="6" xfId="0" applyNumberFormat="1" applyFont="1" applyBorder="1" applyAlignment="1">
      <alignment horizontal="left" vertical="center"/>
    </xf>
    <xf numFmtId="164" fontId="2" fillId="0" borderId="5" xfId="2" applyFont="1" applyBorder="1" applyAlignment="1">
      <alignment horizont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0" fontId="3" fillId="4" borderId="0" xfId="0" applyFont="1" applyFill="1"/>
    <xf numFmtId="164" fontId="2" fillId="0" borderId="6" xfId="2" applyFont="1" applyBorder="1" applyAlignment="1">
      <alignment horizontal="center"/>
    </xf>
    <xf numFmtId="164" fontId="3" fillId="3" borderId="0" xfId="2" applyFont="1" applyFill="1" applyAlignment="1">
      <alignment horizontal="left"/>
    </xf>
    <xf numFmtId="42" fontId="3" fillId="0" borderId="2" xfId="0" applyNumberFormat="1" applyFont="1" applyBorder="1" applyAlignment="1">
      <alignment horizontal="center"/>
    </xf>
    <xf numFmtId="164" fontId="3" fillId="0" borderId="3" xfId="2" applyFont="1" applyBorder="1"/>
    <xf numFmtId="164" fontId="3" fillId="0" borderId="1" xfId="2" applyFont="1" applyBorder="1"/>
    <xf numFmtId="164" fontId="3" fillId="0" borderId="20" xfId="2" applyFont="1" applyBorder="1"/>
    <xf numFmtId="164" fontId="3" fillId="0" borderId="2" xfId="2" applyFont="1" applyBorder="1"/>
    <xf numFmtId="164" fontId="3" fillId="0" borderId="21" xfId="2" applyFont="1" applyBorder="1"/>
    <xf numFmtId="164" fontId="3" fillId="0" borderId="22" xfId="2" applyFont="1" applyBorder="1"/>
    <xf numFmtId="3" fontId="3" fillId="0" borderId="3" xfId="0" applyNumberFormat="1" applyFont="1" applyBorder="1"/>
    <xf numFmtId="3" fontId="3" fillId="0" borderId="1" xfId="0" applyNumberFormat="1" applyFont="1" applyBorder="1"/>
    <xf numFmtId="164" fontId="3" fillId="0" borderId="2" xfId="2" applyFont="1" applyFill="1" applyBorder="1"/>
    <xf numFmtId="42" fontId="3" fillId="0" borderId="3" xfId="0" applyNumberFormat="1" applyFont="1" applyBorder="1"/>
    <xf numFmtId="42" fontId="3" fillId="0" borderId="1" xfId="0" applyNumberFormat="1" applyFont="1" applyBorder="1"/>
    <xf numFmtId="0" fontId="7" fillId="0" borderId="0" xfId="0" applyFont="1" applyAlignment="1">
      <alignment horizontal="center"/>
    </xf>
    <xf numFmtId="42" fontId="6" fillId="0" borderId="23" xfId="0" applyNumberFormat="1" applyFont="1" applyBorder="1" applyAlignment="1">
      <alignment vertical="center" wrapText="1"/>
    </xf>
    <xf numFmtId="42" fontId="3" fillId="0" borderId="2" xfId="2" applyNumberFormat="1" applyFont="1" applyBorder="1" applyAlignment="1">
      <alignment horizontal="center"/>
    </xf>
    <xf numFmtId="42" fontId="3" fillId="0" borderId="3" xfId="2" applyNumberFormat="1" applyFont="1" applyBorder="1" applyAlignment="1">
      <alignment horizontal="center"/>
    </xf>
    <xf numFmtId="42" fontId="6" fillId="0" borderId="24" xfId="0" applyNumberFormat="1" applyFont="1" applyBorder="1" applyAlignment="1">
      <alignment vertical="center" wrapText="1"/>
    </xf>
    <xf numFmtId="42" fontId="3" fillId="0" borderId="1" xfId="2" applyNumberFormat="1" applyFont="1" applyBorder="1" applyAlignment="1">
      <alignment horizontal="center"/>
    </xf>
    <xf numFmtId="42" fontId="3" fillId="0" borderId="3" xfId="0" applyNumberFormat="1" applyFont="1" applyBorder="1" applyAlignment="1">
      <alignment horizontal="center"/>
    </xf>
    <xf numFmtId="42" fontId="3" fillId="0" borderId="1" xfId="0" applyNumberFormat="1" applyFont="1" applyBorder="1" applyAlignment="1">
      <alignment horizontal="center"/>
    </xf>
    <xf numFmtId="42" fontId="6" fillId="0" borderId="2" xfId="4" applyNumberFormat="1" applyFont="1" applyBorder="1" applyAlignment="1">
      <alignment horizontal="center" wrapText="1"/>
    </xf>
    <xf numFmtId="42" fontId="6" fillId="0" borderId="3" xfId="4" applyNumberFormat="1" applyFont="1" applyBorder="1" applyAlignment="1">
      <alignment horizontal="center"/>
    </xf>
    <xf numFmtId="42" fontId="6" fillId="0" borderId="3" xfId="4" applyNumberFormat="1" applyFont="1" applyBorder="1" applyAlignment="1">
      <alignment horizontal="center" wrapText="1"/>
    </xf>
    <xf numFmtId="42" fontId="6" fillId="0" borderId="1" xfId="4" applyNumberFormat="1" applyFont="1" applyBorder="1" applyAlignment="1">
      <alignment horizontal="center" wrapText="1"/>
    </xf>
    <xf numFmtId="42" fontId="3" fillId="0" borderId="2" xfId="0" applyNumberFormat="1" applyFont="1" applyBorder="1"/>
    <xf numFmtId="42" fontId="6" fillId="0" borderId="2" xfId="0" applyNumberFormat="1" applyFont="1" applyBorder="1" applyAlignment="1">
      <alignment horizontal="center" wrapText="1"/>
    </xf>
    <xf numFmtId="42" fontId="6" fillId="0" borderId="3" xfId="0" applyNumberFormat="1" applyFont="1" applyBorder="1" applyAlignment="1">
      <alignment horizontal="center" wrapText="1"/>
    </xf>
    <xf numFmtId="42" fontId="6" fillId="0" borderId="1" xfId="0" applyNumberFormat="1" applyFont="1" applyBorder="1" applyAlignment="1">
      <alignment horizontal="center" wrapText="1"/>
    </xf>
    <xf numFmtId="42" fontId="6" fillId="0" borderId="2" xfId="0" applyNumberFormat="1" applyFont="1" applyBorder="1"/>
    <xf numFmtId="42" fontId="6" fillId="0" borderId="3" xfId="0" applyNumberFormat="1" applyFont="1" applyBorder="1"/>
    <xf numFmtId="42" fontId="6" fillId="0" borderId="1" xfId="0" applyNumberFormat="1" applyFont="1" applyBorder="1"/>
    <xf numFmtId="42" fontId="8" fillId="0" borderId="2" xfId="0" applyNumberFormat="1" applyFont="1" applyBorder="1"/>
    <xf numFmtId="42" fontId="8" fillId="0" borderId="3" xfId="0" applyNumberFormat="1" applyFont="1" applyBorder="1"/>
    <xf numFmtId="42" fontId="8" fillId="0" borderId="1" xfId="0" applyNumberFormat="1" applyFont="1" applyBorder="1"/>
    <xf numFmtId="42" fontId="6" fillId="0" borderId="2" xfId="0" applyNumberFormat="1" applyFont="1" applyBorder="1" applyAlignment="1">
      <alignment vertical="center" wrapText="1"/>
    </xf>
    <xf numFmtId="42" fontId="6" fillId="0" borderId="3" xfId="0" applyNumberFormat="1" applyFont="1" applyBorder="1" applyAlignment="1">
      <alignment vertical="center" wrapText="1"/>
    </xf>
    <xf numFmtId="42" fontId="6" fillId="0" borderId="1" xfId="0" applyNumberFormat="1" applyFont="1" applyBorder="1" applyAlignment="1">
      <alignment vertical="center" wrapText="1"/>
    </xf>
    <xf numFmtId="42" fontId="2" fillId="0" borderId="4" xfId="4" applyNumberFormat="1" applyFont="1" applyFill="1" applyBorder="1" applyAlignment="1">
      <alignment horizontal="center"/>
    </xf>
    <xf numFmtId="42" fontId="2" fillId="0" borderId="5" xfId="2" applyNumberFormat="1" applyFont="1" applyBorder="1" applyAlignment="1">
      <alignment horizontal="center"/>
    </xf>
    <xf numFmtId="42" fontId="3" fillId="0" borderId="2" xfId="4" applyNumberFormat="1" applyFont="1" applyBorder="1" applyAlignment="1">
      <alignment horizontal="center"/>
    </xf>
    <xf numFmtId="42" fontId="3" fillId="0" borderId="3" xfId="4" applyNumberFormat="1" applyFont="1" applyBorder="1" applyAlignment="1">
      <alignment horizontal="center"/>
    </xf>
    <xf numFmtId="42" fontId="8" fillId="0" borderId="3" xfId="4" applyNumberFormat="1" applyFont="1" applyBorder="1" applyAlignment="1">
      <alignment horizontal="center"/>
    </xf>
    <xf numFmtId="42" fontId="8" fillId="0" borderId="3" xfId="4" applyNumberFormat="1" applyFont="1" applyBorder="1" applyAlignment="1">
      <alignment horizontal="center" vertical="center" wrapText="1"/>
    </xf>
    <xf numFmtId="42" fontId="6" fillId="0" borderId="3" xfId="0" applyNumberFormat="1" applyFont="1" applyBorder="1" applyAlignment="1">
      <alignment horizontal="center"/>
    </xf>
    <xf numFmtId="42" fontId="6" fillId="0" borderId="3" xfId="0" applyNumberFormat="1" applyFont="1" applyBorder="1" applyAlignment="1">
      <alignment horizontal="center" vertical="center" wrapText="1"/>
    </xf>
    <xf numFmtId="42" fontId="6" fillId="0" borderId="20" xfId="0" applyNumberFormat="1" applyFont="1" applyBorder="1" applyAlignment="1">
      <alignment horizontal="center" wrapText="1"/>
    </xf>
    <xf numFmtId="42" fontId="6" fillId="0" borderId="20" xfId="0" applyNumberFormat="1" applyFont="1" applyBorder="1" applyAlignment="1">
      <alignment horizontal="center" vertical="center" wrapText="1"/>
    </xf>
    <xf numFmtId="42" fontId="8" fillId="0" borderId="3" xfId="0" applyNumberFormat="1" applyFont="1" applyBorder="1" applyAlignment="1">
      <alignment horizontal="center"/>
    </xf>
    <xf numFmtId="42" fontId="7" fillId="0" borderId="3" xfId="0" applyNumberFormat="1" applyFont="1" applyBorder="1" applyAlignment="1">
      <alignment horizontal="center"/>
    </xf>
    <xf numFmtId="42" fontId="9" fillId="0" borderId="3" xfId="0" applyNumberFormat="1" applyFont="1" applyBorder="1" applyAlignment="1">
      <alignment horizontal="center" vertical="center" wrapText="1"/>
    </xf>
    <xf numFmtId="42" fontId="3" fillId="0" borderId="3" xfId="2" applyNumberFormat="1" applyFont="1" applyBorder="1" applyAlignment="1">
      <alignment horizontal="left" vertical="center"/>
    </xf>
    <xf numFmtId="42" fontId="3" fillId="0" borderId="1" xfId="2" applyNumberFormat="1" applyFont="1" applyBorder="1" applyAlignment="1">
      <alignment horizontal="left" vertical="center"/>
    </xf>
    <xf numFmtId="42" fontId="3" fillId="0" borderId="2" xfId="2" applyNumberFormat="1" applyFont="1" applyBorder="1" applyAlignment="1">
      <alignment horizontal="left" vertical="center"/>
    </xf>
    <xf numFmtId="42" fontId="3" fillId="0" borderId="22" xfId="2" applyNumberFormat="1" applyFont="1" applyBorder="1" applyAlignment="1">
      <alignment horizontal="left" vertical="center"/>
    </xf>
    <xf numFmtId="42" fontId="3" fillId="0" borderId="2" xfId="2" applyNumberFormat="1" applyFont="1" applyFill="1" applyBorder="1" applyAlignment="1">
      <alignment horizontal="left" vertical="center"/>
    </xf>
    <xf numFmtId="42" fontId="3" fillId="0" borderId="3" xfId="2" applyNumberFormat="1" applyFont="1" applyFill="1" applyBorder="1" applyAlignment="1">
      <alignment horizontal="left" vertical="center"/>
    </xf>
    <xf numFmtId="42" fontId="3" fillId="0" borderId="1" xfId="2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164" fontId="3" fillId="0" borderId="2" xfId="2" applyFont="1" applyBorder="1" applyAlignment="1">
      <alignment horizontal="center"/>
    </xf>
    <xf numFmtId="164" fontId="3" fillId="0" borderId="3" xfId="2" applyFont="1" applyBorder="1" applyAlignment="1">
      <alignment horizontal="center"/>
    </xf>
    <xf numFmtId="164" fontId="3" fillId="0" borderId="1" xfId="2" applyFont="1" applyBorder="1" applyAlignment="1">
      <alignment horizontal="center"/>
    </xf>
    <xf numFmtId="164" fontId="3" fillId="0" borderId="2" xfId="2" applyFont="1" applyFill="1" applyBorder="1" applyAlignment="1">
      <alignment horizontal="center"/>
    </xf>
    <xf numFmtId="0" fontId="3" fillId="0" borderId="2" xfId="3" applyNumberFormat="1" applyFont="1" applyBorder="1" applyAlignment="1">
      <alignment horizontal="center"/>
    </xf>
    <xf numFmtId="0" fontId="3" fillId="0" borderId="1" xfId="3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25" xfId="0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25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8" borderId="3" xfId="0" applyFill="1" applyBorder="1" applyAlignment="1">
      <alignment horizontal="center"/>
    </xf>
    <xf numFmtId="164" fontId="2" fillId="9" borderId="16" xfId="2" applyFont="1" applyFill="1" applyBorder="1" applyAlignment="1">
      <alignment horizontal="left"/>
    </xf>
    <xf numFmtId="164" fontId="2" fillId="7" borderId="8" xfId="2" applyFont="1" applyFill="1" applyBorder="1" applyAlignment="1">
      <alignment horizontal="left"/>
    </xf>
    <xf numFmtId="164" fontId="2" fillId="10" borderId="10" xfId="2" applyFont="1" applyFill="1" applyBorder="1"/>
    <xf numFmtId="0" fontId="2" fillId="11" borderId="5" xfId="0" applyFont="1" applyFill="1" applyBorder="1" applyAlignment="1">
      <alignment horizontal="center"/>
    </xf>
    <xf numFmtId="167" fontId="2" fillId="11" borderId="5" xfId="1" applyFont="1" applyFill="1" applyBorder="1" applyAlignment="1">
      <alignment horizontal="center"/>
    </xf>
    <xf numFmtId="0" fontId="3" fillId="2" borderId="0" xfId="0" applyFont="1" applyFill="1"/>
  </cellXfs>
  <cellStyles count="5">
    <cellStyle name="Comma" xfId="1" builtinId="3"/>
    <cellStyle name="Comma [0]" xfId="3" builtinId="6"/>
    <cellStyle name="Currency" xfId="4" builtinId="4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104C9-4A33-4811-806A-92EE12263F7A}">
  <dimension ref="A2:S50"/>
  <sheetViews>
    <sheetView zoomScale="98" zoomScaleNormal="98" workbookViewId="0">
      <selection activeCell="B10" sqref="B10"/>
    </sheetView>
  </sheetViews>
  <sheetFormatPr defaultRowHeight="15" x14ac:dyDescent="0.25"/>
  <cols>
    <col min="1" max="1" width="6.42578125" customWidth="1"/>
    <col min="2" max="2" width="82.7109375" customWidth="1"/>
    <col min="3" max="3" width="16" customWidth="1"/>
    <col min="5" max="5" width="9.140625" style="114" customWidth="1"/>
    <col min="6" max="6" width="9.140625" style="114"/>
    <col min="7" max="7" width="9.140625" style="114" customWidth="1"/>
    <col min="8" max="11" width="9.140625" style="114"/>
  </cols>
  <sheetData>
    <row r="2" spans="1:19" ht="15.75" thickBot="1" x14ac:dyDescent="0.3">
      <c r="A2" s="1" t="s">
        <v>0</v>
      </c>
      <c r="B2" s="1" t="s">
        <v>1</v>
      </c>
      <c r="C2" s="1" t="s">
        <v>2</v>
      </c>
      <c r="E2" s="111"/>
      <c r="F2" s="115" t="s">
        <v>89</v>
      </c>
      <c r="G2" s="112"/>
      <c r="H2" s="112"/>
      <c r="I2" s="112"/>
      <c r="J2" s="112"/>
      <c r="K2" s="112"/>
      <c r="M2" s="116"/>
      <c r="N2" s="117" t="s">
        <v>117</v>
      </c>
      <c r="O2" s="118"/>
      <c r="P2" s="118"/>
      <c r="Q2" s="118"/>
      <c r="R2" s="118"/>
      <c r="S2" s="118"/>
    </row>
    <row r="3" spans="1:19" ht="19.5" customHeight="1" x14ac:dyDescent="0.25">
      <c r="A3" s="2" t="s">
        <v>3</v>
      </c>
      <c r="B3" s="3" t="s">
        <v>4</v>
      </c>
      <c r="C3" s="2">
        <v>47</v>
      </c>
      <c r="E3" s="113" t="s">
        <v>90</v>
      </c>
      <c r="F3" s="112" t="s">
        <v>91</v>
      </c>
      <c r="G3" s="112">
        <v>2017</v>
      </c>
      <c r="H3" s="112">
        <v>2018</v>
      </c>
      <c r="I3" s="112">
        <v>2019</v>
      </c>
      <c r="J3" s="112">
        <v>2020</v>
      </c>
      <c r="K3" s="112">
        <v>2021</v>
      </c>
      <c r="M3" s="119" t="s">
        <v>90</v>
      </c>
      <c r="N3" s="118" t="s">
        <v>91</v>
      </c>
      <c r="O3" s="118">
        <v>2017</v>
      </c>
      <c r="P3" s="118">
        <v>2018</v>
      </c>
      <c r="Q3" s="118">
        <v>2019</v>
      </c>
      <c r="R3" s="118">
        <v>2020</v>
      </c>
      <c r="S3" s="118">
        <v>2021</v>
      </c>
    </row>
    <row r="4" spans="1:19" ht="19.5" customHeight="1" x14ac:dyDescent="0.25">
      <c r="A4" s="4" t="s">
        <v>5</v>
      </c>
      <c r="B4" s="5" t="s">
        <v>6</v>
      </c>
      <c r="C4" s="4">
        <v>-25</v>
      </c>
      <c r="E4" s="112">
        <v>1</v>
      </c>
      <c r="F4" s="112" t="s">
        <v>26</v>
      </c>
      <c r="G4" s="112" t="s">
        <v>119</v>
      </c>
      <c r="H4" s="112" t="s">
        <v>119</v>
      </c>
      <c r="I4" s="112" t="s">
        <v>119</v>
      </c>
      <c r="J4" s="112" t="s">
        <v>119</v>
      </c>
      <c r="K4" s="112" t="s">
        <v>119</v>
      </c>
      <c r="M4" s="118">
        <v>1</v>
      </c>
      <c r="N4" s="118" t="s">
        <v>26</v>
      </c>
      <c r="O4" s="118" t="s">
        <v>119</v>
      </c>
      <c r="P4" s="118" t="s">
        <v>119</v>
      </c>
      <c r="Q4" s="118" t="s">
        <v>119</v>
      </c>
      <c r="R4" s="118" t="s">
        <v>119</v>
      </c>
      <c r="S4" s="118" t="s">
        <v>119</v>
      </c>
    </row>
    <row r="5" spans="1:19" ht="25.5" customHeight="1" x14ac:dyDescent="0.25">
      <c r="A5" s="4" t="s">
        <v>7</v>
      </c>
      <c r="B5" s="6" t="s">
        <v>8</v>
      </c>
      <c r="C5" s="4">
        <v>-8</v>
      </c>
      <c r="E5" s="112">
        <v>2</v>
      </c>
      <c r="F5" s="112" t="s">
        <v>28</v>
      </c>
      <c r="G5" s="112" t="s">
        <v>119</v>
      </c>
      <c r="H5" s="112" t="s">
        <v>119</v>
      </c>
      <c r="I5" s="112" t="s">
        <v>119</v>
      </c>
      <c r="J5" s="112" t="s">
        <v>119</v>
      </c>
      <c r="K5" s="112" t="s">
        <v>119</v>
      </c>
      <c r="M5" s="118">
        <v>2</v>
      </c>
      <c r="N5" s="118" t="s">
        <v>28</v>
      </c>
      <c r="O5" s="118" t="s">
        <v>119</v>
      </c>
      <c r="P5" s="118" t="s">
        <v>119</v>
      </c>
      <c r="Q5" s="118" t="s">
        <v>119</v>
      </c>
      <c r="R5" s="118" t="s">
        <v>119</v>
      </c>
      <c r="S5" s="118" t="s">
        <v>119</v>
      </c>
    </row>
    <row r="6" spans="1:19" x14ac:dyDescent="0.25">
      <c r="A6" s="4"/>
      <c r="B6" s="7" t="s">
        <v>9</v>
      </c>
      <c r="C6" s="4">
        <v>5</v>
      </c>
      <c r="E6" s="112">
        <v>3</v>
      </c>
      <c r="F6" s="112" t="s">
        <v>92</v>
      </c>
      <c r="G6" s="112" t="s">
        <v>119</v>
      </c>
      <c r="H6" s="112" t="s">
        <v>119</v>
      </c>
      <c r="I6" s="112" t="s">
        <v>119</v>
      </c>
      <c r="J6" s="112" t="s">
        <v>119</v>
      </c>
      <c r="K6" s="112" t="s">
        <v>119</v>
      </c>
      <c r="M6" s="118">
        <v>3</v>
      </c>
      <c r="N6" s="118" t="s">
        <v>92</v>
      </c>
      <c r="O6" s="122" t="s">
        <v>119</v>
      </c>
      <c r="P6" s="122" t="s">
        <v>118</v>
      </c>
      <c r="Q6" s="122" t="s">
        <v>118</v>
      </c>
      <c r="R6" s="122" t="s">
        <v>119</v>
      </c>
      <c r="S6" s="122" t="s">
        <v>119</v>
      </c>
    </row>
    <row r="7" spans="1:19" x14ac:dyDescent="0.25">
      <c r="A7" s="8"/>
      <c r="B7" s="7" t="s">
        <v>10</v>
      </c>
      <c r="C7" s="4">
        <v>14</v>
      </c>
      <c r="E7" s="112">
        <v>4</v>
      </c>
      <c r="F7" s="112" t="s">
        <v>101</v>
      </c>
      <c r="G7" s="120" t="s">
        <v>118</v>
      </c>
      <c r="H7" s="120" t="s">
        <v>118</v>
      </c>
      <c r="I7" s="120" t="s">
        <v>118</v>
      </c>
      <c r="J7" s="120" t="s">
        <v>118</v>
      </c>
      <c r="K7" s="120" t="s">
        <v>119</v>
      </c>
      <c r="M7" s="118">
        <v>4</v>
      </c>
      <c r="N7" s="118" t="s">
        <v>27</v>
      </c>
      <c r="O7" s="118" t="s">
        <v>119</v>
      </c>
      <c r="P7" s="118" t="s">
        <v>119</v>
      </c>
      <c r="Q7" s="118" t="s">
        <v>119</v>
      </c>
      <c r="R7" s="118" t="s">
        <v>119</v>
      </c>
      <c r="S7" s="118" t="s">
        <v>119</v>
      </c>
    </row>
    <row r="8" spans="1:19" x14ac:dyDescent="0.25">
      <c r="A8" s="8"/>
      <c r="B8" s="7" t="s">
        <v>11</v>
      </c>
      <c r="C8" s="4">
        <v>70</v>
      </c>
      <c r="E8" s="112">
        <v>5</v>
      </c>
      <c r="F8" s="112" t="s">
        <v>27</v>
      </c>
      <c r="G8" s="112" t="s">
        <v>119</v>
      </c>
      <c r="H8" s="112" t="s">
        <v>119</v>
      </c>
      <c r="I8" s="112" t="s">
        <v>119</v>
      </c>
      <c r="J8" s="112" t="s">
        <v>119</v>
      </c>
      <c r="K8" s="112" t="s">
        <v>119</v>
      </c>
      <c r="M8" s="118">
        <v>5</v>
      </c>
      <c r="N8" s="118" t="s">
        <v>33</v>
      </c>
      <c r="O8" s="118" t="s">
        <v>119</v>
      </c>
      <c r="P8" s="118" t="s">
        <v>119</v>
      </c>
      <c r="Q8" s="118" t="s">
        <v>119</v>
      </c>
      <c r="R8" s="118" t="s">
        <v>119</v>
      </c>
      <c r="S8" s="118" t="s">
        <v>119</v>
      </c>
    </row>
    <row r="9" spans="1:19" x14ac:dyDescent="0.25">
      <c r="E9" s="112">
        <v>6</v>
      </c>
      <c r="F9" s="112" t="s">
        <v>93</v>
      </c>
      <c r="G9" s="120" t="s">
        <v>118</v>
      </c>
      <c r="H9" s="120" t="s">
        <v>119</v>
      </c>
      <c r="I9" s="120" t="s">
        <v>119</v>
      </c>
      <c r="J9" s="120" t="s">
        <v>119</v>
      </c>
      <c r="K9" s="120" t="s">
        <v>119</v>
      </c>
      <c r="M9" s="118">
        <v>6</v>
      </c>
      <c r="N9" s="118" t="s">
        <v>32</v>
      </c>
      <c r="O9" s="118" t="s">
        <v>119</v>
      </c>
      <c r="P9" s="118" t="s">
        <v>119</v>
      </c>
      <c r="Q9" s="118" t="s">
        <v>119</v>
      </c>
      <c r="R9" s="118" t="s">
        <v>119</v>
      </c>
      <c r="S9" s="118" t="s">
        <v>119</v>
      </c>
    </row>
    <row r="10" spans="1:19" x14ac:dyDescent="0.25">
      <c r="E10" s="112">
        <v>7</v>
      </c>
      <c r="F10" s="112" t="s">
        <v>83</v>
      </c>
      <c r="G10" s="120" t="s">
        <v>118</v>
      </c>
      <c r="H10" s="120" t="s">
        <v>119</v>
      </c>
      <c r="I10" s="120" t="s">
        <v>119</v>
      </c>
      <c r="J10" s="120" t="s">
        <v>119</v>
      </c>
      <c r="K10" s="120" t="s">
        <v>119</v>
      </c>
      <c r="M10" s="118">
        <v>7</v>
      </c>
      <c r="N10" s="118" t="s">
        <v>29</v>
      </c>
      <c r="O10" s="118" t="s">
        <v>119</v>
      </c>
      <c r="P10" s="118" t="s">
        <v>119</v>
      </c>
      <c r="Q10" s="118" t="s">
        <v>119</v>
      </c>
      <c r="R10" s="118" t="s">
        <v>119</v>
      </c>
      <c r="S10" s="118" t="s">
        <v>119</v>
      </c>
    </row>
    <row r="11" spans="1:19" x14ac:dyDescent="0.25">
      <c r="E11" s="112">
        <v>8</v>
      </c>
      <c r="F11" s="112" t="s">
        <v>33</v>
      </c>
      <c r="G11" s="112" t="s">
        <v>119</v>
      </c>
      <c r="H11" s="112" t="s">
        <v>119</v>
      </c>
      <c r="I11" s="112" t="s">
        <v>119</v>
      </c>
      <c r="J11" s="112" t="s">
        <v>119</v>
      </c>
      <c r="K11" s="112" t="s">
        <v>119</v>
      </c>
      <c r="M11" s="118">
        <v>8</v>
      </c>
      <c r="N11" s="118" t="s">
        <v>23</v>
      </c>
      <c r="O11" s="118" t="s">
        <v>119</v>
      </c>
      <c r="P11" s="118" t="s">
        <v>119</v>
      </c>
      <c r="Q11" s="118" t="s">
        <v>119</v>
      </c>
      <c r="R11" s="118" t="s">
        <v>119</v>
      </c>
      <c r="S11" s="118" t="s">
        <v>119</v>
      </c>
    </row>
    <row r="12" spans="1:19" x14ac:dyDescent="0.25">
      <c r="E12" s="112">
        <v>9</v>
      </c>
      <c r="F12" s="112" t="s">
        <v>32</v>
      </c>
      <c r="G12" s="112" t="s">
        <v>119</v>
      </c>
      <c r="H12" s="112" t="s">
        <v>119</v>
      </c>
      <c r="I12" s="112" t="s">
        <v>119</v>
      </c>
      <c r="J12" s="112" t="s">
        <v>119</v>
      </c>
      <c r="K12" s="112" t="s">
        <v>119</v>
      </c>
      <c r="M12" s="118">
        <v>9</v>
      </c>
      <c r="N12" s="118" t="s">
        <v>19</v>
      </c>
      <c r="O12" s="118" t="s">
        <v>119</v>
      </c>
      <c r="P12" s="118" t="s">
        <v>119</v>
      </c>
      <c r="Q12" s="118" t="s">
        <v>119</v>
      </c>
      <c r="R12" s="118" t="s">
        <v>119</v>
      </c>
      <c r="S12" s="118" t="s">
        <v>119</v>
      </c>
    </row>
    <row r="13" spans="1:19" x14ac:dyDescent="0.25">
      <c r="E13" s="112">
        <v>10</v>
      </c>
      <c r="F13" s="112" t="s">
        <v>29</v>
      </c>
      <c r="G13" s="112" t="s">
        <v>119</v>
      </c>
      <c r="H13" s="112" t="s">
        <v>119</v>
      </c>
      <c r="I13" s="112" t="s">
        <v>119</v>
      </c>
      <c r="J13" s="112" t="s">
        <v>119</v>
      </c>
      <c r="K13" s="112" t="s">
        <v>119</v>
      </c>
      <c r="M13" s="118">
        <v>10</v>
      </c>
      <c r="N13" s="118" t="s">
        <v>24</v>
      </c>
      <c r="O13" s="118" t="s">
        <v>119</v>
      </c>
      <c r="P13" s="118" t="s">
        <v>119</v>
      </c>
      <c r="Q13" s="118" t="s">
        <v>119</v>
      </c>
      <c r="R13" s="118" t="s">
        <v>119</v>
      </c>
      <c r="S13" s="118" t="s">
        <v>119</v>
      </c>
    </row>
    <row r="14" spans="1:19" x14ac:dyDescent="0.25">
      <c r="E14" s="112">
        <v>11</v>
      </c>
      <c r="F14" s="112" t="s">
        <v>80</v>
      </c>
      <c r="G14" s="120" t="s">
        <v>118</v>
      </c>
      <c r="H14" s="120" t="s">
        <v>118</v>
      </c>
      <c r="I14" s="120" t="s">
        <v>119</v>
      </c>
      <c r="J14" s="120" t="s">
        <v>119</v>
      </c>
      <c r="K14" s="120" t="s">
        <v>119</v>
      </c>
      <c r="M14" s="118">
        <v>11</v>
      </c>
      <c r="N14" s="118" t="s">
        <v>102</v>
      </c>
      <c r="O14" s="122" t="s">
        <v>118</v>
      </c>
      <c r="P14" s="122" t="s">
        <v>119</v>
      </c>
      <c r="Q14" s="122" t="s">
        <v>118</v>
      </c>
      <c r="R14" s="122" t="s">
        <v>118</v>
      </c>
      <c r="S14" s="122" t="s">
        <v>118</v>
      </c>
    </row>
    <row r="15" spans="1:19" x14ac:dyDescent="0.25">
      <c r="E15" s="112">
        <v>12</v>
      </c>
      <c r="F15" s="112" t="s">
        <v>23</v>
      </c>
      <c r="G15" s="112" t="s">
        <v>119</v>
      </c>
      <c r="H15" s="112" t="s">
        <v>119</v>
      </c>
      <c r="I15" s="112" t="s">
        <v>119</v>
      </c>
      <c r="J15" s="112" t="s">
        <v>119</v>
      </c>
      <c r="K15" s="112" t="s">
        <v>119</v>
      </c>
      <c r="M15" s="118">
        <v>12</v>
      </c>
      <c r="N15" s="118" t="s">
        <v>21</v>
      </c>
      <c r="O15" s="118" t="s">
        <v>119</v>
      </c>
      <c r="P15" s="118" t="s">
        <v>119</v>
      </c>
      <c r="Q15" s="118" t="s">
        <v>119</v>
      </c>
      <c r="R15" s="118" t="s">
        <v>119</v>
      </c>
      <c r="S15" s="118" t="s">
        <v>119</v>
      </c>
    </row>
    <row r="16" spans="1:19" x14ac:dyDescent="0.25">
      <c r="E16" s="112">
        <v>13</v>
      </c>
      <c r="F16" s="112" t="s">
        <v>19</v>
      </c>
      <c r="G16" s="112" t="s">
        <v>119</v>
      </c>
      <c r="H16" s="112" t="s">
        <v>119</v>
      </c>
      <c r="I16" s="112" t="s">
        <v>119</v>
      </c>
      <c r="J16" s="112" t="s">
        <v>119</v>
      </c>
      <c r="K16" s="112" t="s">
        <v>119</v>
      </c>
      <c r="M16" s="118">
        <v>13</v>
      </c>
      <c r="N16" s="118" t="s">
        <v>31</v>
      </c>
      <c r="O16" s="118" t="s">
        <v>119</v>
      </c>
      <c r="P16" s="118" t="s">
        <v>119</v>
      </c>
      <c r="Q16" s="118" t="s">
        <v>119</v>
      </c>
      <c r="R16" s="118" t="s">
        <v>119</v>
      </c>
      <c r="S16" s="118" t="s">
        <v>119</v>
      </c>
    </row>
    <row r="17" spans="5:19" x14ac:dyDescent="0.25">
      <c r="E17" s="112">
        <v>14</v>
      </c>
      <c r="F17" s="112" t="s">
        <v>24</v>
      </c>
      <c r="G17" s="112" t="s">
        <v>119</v>
      </c>
      <c r="H17" s="112" t="s">
        <v>119</v>
      </c>
      <c r="I17" s="112" t="s">
        <v>119</v>
      </c>
      <c r="J17" s="112" t="s">
        <v>119</v>
      </c>
      <c r="K17" s="112" t="s">
        <v>119</v>
      </c>
      <c r="M17" s="118">
        <v>14</v>
      </c>
      <c r="N17" s="118" t="s">
        <v>22</v>
      </c>
      <c r="O17" s="118" t="s">
        <v>119</v>
      </c>
      <c r="P17" s="118" t="s">
        <v>119</v>
      </c>
      <c r="Q17" s="118" t="s">
        <v>119</v>
      </c>
      <c r="R17" s="118" t="s">
        <v>119</v>
      </c>
      <c r="S17" s="118" t="s">
        <v>119</v>
      </c>
    </row>
    <row r="18" spans="5:19" x14ac:dyDescent="0.25">
      <c r="E18" s="112">
        <v>15</v>
      </c>
      <c r="F18" s="112" t="s">
        <v>94</v>
      </c>
      <c r="G18" s="120" t="s">
        <v>118</v>
      </c>
      <c r="H18" s="120" t="s">
        <v>118</v>
      </c>
      <c r="I18" s="120" t="s">
        <v>119</v>
      </c>
      <c r="J18" s="120" t="s">
        <v>119</v>
      </c>
      <c r="K18" s="120" t="s">
        <v>119</v>
      </c>
      <c r="M18" s="118">
        <v>15</v>
      </c>
      <c r="N18" s="118" t="s">
        <v>25</v>
      </c>
      <c r="O18" s="118" t="s">
        <v>119</v>
      </c>
      <c r="P18" s="118" t="s">
        <v>119</v>
      </c>
      <c r="Q18" s="118" t="s">
        <v>119</v>
      </c>
      <c r="R18" s="118" t="s">
        <v>119</v>
      </c>
      <c r="S18" s="118" t="s">
        <v>119</v>
      </c>
    </row>
    <row r="19" spans="5:19" x14ac:dyDescent="0.25">
      <c r="E19" s="112">
        <v>16</v>
      </c>
      <c r="F19" s="112" t="s">
        <v>102</v>
      </c>
      <c r="G19" s="112" t="s">
        <v>119</v>
      </c>
      <c r="H19" s="112" t="s">
        <v>119</v>
      </c>
      <c r="I19" s="112" t="s">
        <v>119</v>
      </c>
      <c r="J19" s="112" t="s">
        <v>119</v>
      </c>
      <c r="K19" s="112" t="s">
        <v>119</v>
      </c>
      <c r="M19" s="118">
        <v>16</v>
      </c>
      <c r="N19" s="118" t="s">
        <v>30</v>
      </c>
      <c r="O19" s="118" t="s">
        <v>119</v>
      </c>
      <c r="P19" s="118" t="s">
        <v>119</v>
      </c>
      <c r="Q19" s="118" t="s">
        <v>119</v>
      </c>
      <c r="R19" s="118" t="s">
        <v>119</v>
      </c>
      <c r="S19" s="118" t="s">
        <v>119</v>
      </c>
    </row>
    <row r="20" spans="5:19" x14ac:dyDescent="0.25">
      <c r="E20" s="112">
        <v>17</v>
      </c>
      <c r="F20" s="112" t="s">
        <v>21</v>
      </c>
      <c r="G20" s="112" t="s">
        <v>119</v>
      </c>
      <c r="H20" s="112" t="s">
        <v>119</v>
      </c>
      <c r="I20" s="112" t="s">
        <v>119</v>
      </c>
      <c r="J20" s="112" t="s">
        <v>119</v>
      </c>
      <c r="K20" s="112" t="s">
        <v>119</v>
      </c>
      <c r="M20" s="118">
        <v>17</v>
      </c>
      <c r="N20" s="118" t="s">
        <v>95</v>
      </c>
      <c r="O20" s="122" t="s">
        <v>118</v>
      </c>
      <c r="P20" s="122" t="s">
        <v>118</v>
      </c>
      <c r="Q20" s="122" t="s">
        <v>119</v>
      </c>
      <c r="R20" s="122" t="s">
        <v>119</v>
      </c>
      <c r="S20" s="122" t="s">
        <v>119</v>
      </c>
    </row>
    <row r="21" spans="5:19" x14ac:dyDescent="0.25">
      <c r="E21" s="112">
        <v>18</v>
      </c>
      <c r="F21" s="112" t="s">
        <v>82</v>
      </c>
      <c r="G21" s="120" t="s">
        <v>118</v>
      </c>
      <c r="H21" s="120" t="s">
        <v>118</v>
      </c>
      <c r="I21" s="120" t="s">
        <v>119</v>
      </c>
      <c r="J21" s="120" t="s">
        <v>119</v>
      </c>
      <c r="K21" s="120" t="s">
        <v>119</v>
      </c>
      <c r="M21" s="118">
        <v>18</v>
      </c>
      <c r="N21" s="118" t="s">
        <v>96</v>
      </c>
      <c r="O21" s="122" t="s">
        <v>118</v>
      </c>
      <c r="P21" s="122" t="s">
        <v>118</v>
      </c>
      <c r="Q21" s="122" t="s">
        <v>118</v>
      </c>
      <c r="R21" s="122" t="s">
        <v>118</v>
      </c>
      <c r="S21" s="122" t="s">
        <v>118</v>
      </c>
    </row>
    <row r="22" spans="5:19" x14ac:dyDescent="0.25">
      <c r="E22" s="112">
        <v>19</v>
      </c>
      <c r="F22" s="112" t="s">
        <v>103</v>
      </c>
      <c r="G22" s="120" t="s">
        <v>118</v>
      </c>
      <c r="H22" s="120" t="s">
        <v>118</v>
      </c>
      <c r="I22" s="120" t="s">
        <v>118</v>
      </c>
      <c r="J22" s="120" t="s">
        <v>118</v>
      </c>
      <c r="K22" s="120" t="s">
        <v>118</v>
      </c>
      <c r="M22" s="118">
        <v>19</v>
      </c>
      <c r="N22" s="118" t="s">
        <v>97</v>
      </c>
      <c r="O22" s="122" t="s">
        <v>119</v>
      </c>
      <c r="P22" s="122" t="s">
        <v>118</v>
      </c>
      <c r="Q22" s="122" t="s">
        <v>118</v>
      </c>
      <c r="R22" s="122" t="s">
        <v>118</v>
      </c>
      <c r="S22" s="122" t="s">
        <v>118</v>
      </c>
    </row>
    <row r="23" spans="5:19" x14ac:dyDescent="0.25">
      <c r="E23" s="112">
        <v>20</v>
      </c>
      <c r="F23" s="112" t="s">
        <v>104</v>
      </c>
      <c r="G23" s="120" t="s">
        <v>118</v>
      </c>
      <c r="H23" s="120" t="s">
        <v>118</v>
      </c>
      <c r="I23" s="120" t="s">
        <v>118</v>
      </c>
      <c r="J23" s="120" t="s">
        <v>118</v>
      </c>
      <c r="K23" s="120" t="s">
        <v>118</v>
      </c>
      <c r="M23" s="118">
        <v>20</v>
      </c>
      <c r="N23" s="118" t="s">
        <v>98</v>
      </c>
      <c r="O23" s="122" t="s">
        <v>119</v>
      </c>
      <c r="P23" s="122" t="s">
        <v>119</v>
      </c>
      <c r="Q23" s="122" t="s">
        <v>119</v>
      </c>
      <c r="R23" s="122" t="s">
        <v>118</v>
      </c>
      <c r="S23" s="122" t="s">
        <v>118</v>
      </c>
    </row>
    <row r="24" spans="5:19" x14ac:dyDescent="0.25">
      <c r="E24" s="112">
        <v>21</v>
      </c>
      <c r="F24" s="112" t="s">
        <v>105</v>
      </c>
      <c r="G24" s="120" t="s">
        <v>118</v>
      </c>
      <c r="H24" s="120" t="s">
        <v>118</v>
      </c>
      <c r="I24" s="120" t="s">
        <v>118</v>
      </c>
      <c r="J24" s="120" t="s">
        <v>118</v>
      </c>
      <c r="K24" s="120" t="s">
        <v>118</v>
      </c>
      <c r="M24" s="118">
        <v>21</v>
      </c>
      <c r="N24" s="118" t="s">
        <v>99</v>
      </c>
      <c r="O24" s="122" t="s">
        <v>119</v>
      </c>
      <c r="P24" s="122" t="s">
        <v>118</v>
      </c>
      <c r="Q24" s="122" t="s">
        <v>118</v>
      </c>
      <c r="R24" s="122" t="s">
        <v>118</v>
      </c>
      <c r="S24" s="122" t="s">
        <v>118</v>
      </c>
    </row>
    <row r="25" spans="5:19" x14ac:dyDescent="0.25">
      <c r="E25" s="112">
        <v>22</v>
      </c>
      <c r="F25" s="112" t="s">
        <v>31</v>
      </c>
      <c r="G25" s="112" t="s">
        <v>119</v>
      </c>
      <c r="H25" s="112" t="s">
        <v>119</v>
      </c>
      <c r="I25" s="112" t="s">
        <v>119</v>
      </c>
      <c r="J25" s="112" t="s">
        <v>119</v>
      </c>
      <c r="K25" s="112" t="s">
        <v>119</v>
      </c>
      <c r="M25" s="118">
        <v>22</v>
      </c>
      <c r="N25" s="118" t="s">
        <v>116</v>
      </c>
      <c r="O25" s="122" t="s">
        <v>118</v>
      </c>
      <c r="P25" s="122" t="s">
        <v>118</v>
      </c>
      <c r="Q25" s="122" t="s">
        <v>119</v>
      </c>
      <c r="R25" s="122" t="s">
        <v>118</v>
      </c>
      <c r="S25" s="122" t="s">
        <v>118</v>
      </c>
    </row>
    <row r="26" spans="5:19" x14ac:dyDescent="0.25">
      <c r="E26" s="112">
        <v>23</v>
      </c>
      <c r="F26" s="112" t="s">
        <v>22</v>
      </c>
      <c r="G26" s="112" t="s">
        <v>119</v>
      </c>
      <c r="H26" s="112" t="s">
        <v>119</v>
      </c>
      <c r="I26" s="112" t="s">
        <v>119</v>
      </c>
      <c r="J26" s="112" t="s">
        <v>119</v>
      </c>
      <c r="K26" s="112" t="s">
        <v>119</v>
      </c>
    </row>
    <row r="27" spans="5:19" x14ac:dyDescent="0.25">
      <c r="E27" s="112">
        <v>24</v>
      </c>
      <c r="F27" s="112" t="s">
        <v>25</v>
      </c>
      <c r="G27" s="112" t="s">
        <v>119</v>
      </c>
      <c r="H27" s="112" t="s">
        <v>119</v>
      </c>
      <c r="I27" s="112" t="s">
        <v>119</v>
      </c>
      <c r="J27" s="112" t="s">
        <v>119</v>
      </c>
      <c r="K27" s="112" t="s">
        <v>119</v>
      </c>
    </row>
    <row r="28" spans="5:19" x14ac:dyDescent="0.25">
      <c r="E28" s="112">
        <v>25</v>
      </c>
      <c r="F28" s="112" t="s">
        <v>20</v>
      </c>
      <c r="G28" s="120" t="s">
        <v>118</v>
      </c>
      <c r="H28" s="120" t="s">
        <v>119</v>
      </c>
      <c r="I28" s="120" t="s">
        <v>119</v>
      </c>
      <c r="J28" s="120" t="s">
        <v>119</v>
      </c>
      <c r="K28" s="120" t="s">
        <v>119</v>
      </c>
      <c r="L28" s="121"/>
    </row>
    <row r="29" spans="5:19" x14ac:dyDescent="0.25">
      <c r="E29" s="112">
        <v>26</v>
      </c>
      <c r="F29" s="112" t="s">
        <v>106</v>
      </c>
      <c r="G29" s="120" t="s">
        <v>118</v>
      </c>
      <c r="H29" s="120" t="s">
        <v>118</v>
      </c>
      <c r="I29" s="120" t="s">
        <v>118</v>
      </c>
      <c r="J29" s="120" t="s">
        <v>118</v>
      </c>
      <c r="K29" s="120" t="s">
        <v>118</v>
      </c>
    </row>
    <row r="30" spans="5:19" x14ac:dyDescent="0.25">
      <c r="E30" s="112">
        <v>27</v>
      </c>
      <c r="F30" s="112" t="s">
        <v>84</v>
      </c>
      <c r="G30" s="120" t="s">
        <v>118</v>
      </c>
      <c r="H30" s="120" t="s">
        <v>118</v>
      </c>
      <c r="I30" s="120" t="s">
        <v>118</v>
      </c>
      <c r="J30" s="120" t="s">
        <v>119</v>
      </c>
      <c r="K30" s="120" t="s">
        <v>119</v>
      </c>
    </row>
    <row r="31" spans="5:19" x14ac:dyDescent="0.25">
      <c r="E31" s="112">
        <v>28</v>
      </c>
      <c r="F31" s="112" t="s">
        <v>85</v>
      </c>
      <c r="G31" s="120" t="s">
        <v>118</v>
      </c>
      <c r="H31" s="120" t="s">
        <v>118</v>
      </c>
      <c r="I31" s="120" t="s">
        <v>118</v>
      </c>
      <c r="J31" s="120" t="s">
        <v>119</v>
      </c>
      <c r="K31" s="120" t="s">
        <v>119</v>
      </c>
    </row>
    <row r="32" spans="5:19" x14ac:dyDescent="0.25">
      <c r="E32" s="112">
        <v>29</v>
      </c>
      <c r="F32" s="112" t="s">
        <v>30</v>
      </c>
      <c r="G32" s="112" t="s">
        <v>119</v>
      </c>
      <c r="H32" s="112" t="s">
        <v>119</v>
      </c>
      <c r="I32" s="112" t="s">
        <v>119</v>
      </c>
      <c r="J32" s="112" t="s">
        <v>119</v>
      </c>
      <c r="K32" s="112" t="s">
        <v>119</v>
      </c>
    </row>
    <row r="33" spans="5:11" x14ac:dyDescent="0.25">
      <c r="E33" s="112">
        <v>30</v>
      </c>
      <c r="F33" s="112" t="s">
        <v>95</v>
      </c>
      <c r="G33" s="112" t="s">
        <v>119</v>
      </c>
      <c r="H33" s="112" t="s">
        <v>119</v>
      </c>
      <c r="I33" s="112" t="s">
        <v>119</v>
      </c>
      <c r="J33" s="112" t="s">
        <v>119</v>
      </c>
      <c r="K33" s="112" t="s">
        <v>119</v>
      </c>
    </row>
    <row r="34" spans="5:11" x14ac:dyDescent="0.25">
      <c r="E34" s="112">
        <v>31</v>
      </c>
      <c r="F34" s="112" t="s">
        <v>107</v>
      </c>
      <c r="G34" s="120" t="s">
        <v>118</v>
      </c>
      <c r="H34" s="120" t="s">
        <v>118</v>
      </c>
      <c r="I34" s="120" t="s">
        <v>118</v>
      </c>
      <c r="J34" s="120" t="s">
        <v>118</v>
      </c>
      <c r="K34" s="120" t="s">
        <v>118</v>
      </c>
    </row>
    <row r="35" spans="5:11" x14ac:dyDescent="0.25">
      <c r="E35" s="112">
        <v>32</v>
      </c>
      <c r="F35" s="112" t="s">
        <v>108</v>
      </c>
      <c r="G35" s="120" t="s">
        <v>118</v>
      </c>
      <c r="H35" s="120" t="s">
        <v>118</v>
      </c>
      <c r="I35" s="120" t="s">
        <v>118</v>
      </c>
      <c r="J35" s="120" t="s">
        <v>118</v>
      </c>
      <c r="K35" s="120" t="s">
        <v>118</v>
      </c>
    </row>
    <row r="36" spans="5:11" x14ac:dyDescent="0.25">
      <c r="E36" s="112">
        <v>33</v>
      </c>
      <c r="F36" s="112" t="s">
        <v>109</v>
      </c>
      <c r="G36" s="120" t="s">
        <v>118</v>
      </c>
      <c r="H36" s="120" t="s">
        <v>118</v>
      </c>
      <c r="I36" s="120" t="s">
        <v>118</v>
      </c>
      <c r="J36" s="120" t="s">
        <v>118</v>
      </c>
      <c r="K36" s="120" t="s">
        <v>118</v>
      </c>
    </row>
    <row r="37" spans="5:11" x14ac:dyDescent="0.25">
      <c r="E37" s="112">
        <v>34</v>
      </c>
      <c r="F37" s="112" t="s">
        <v>110</v>
      </c>
      <c r="G37" s="120" t="s">
        <v>118</v>
      </c>
      <c r="H37" s="120" t="s">
        <v>118</v>
      </c>
      <c r="I37" s="120" t="s">
        <v>118</v>
      </c>
      <c r="J37" s="120" t="s">
        <v>118</v>
      </c>
      <c r="K37" s="120" t="s">
        <v>118</v>
      </c>
    </row>
    <row r="38" spans="5:11" x14ac:dyDescent="0.25">
      <c r="E38" s="112">
        <v>35</v>
      </c>
      <c r="F38" s="112" t="s">
        <v>111</v>
      </c>
      <c r="G38" s="120" t="s">
        <v>118</v>
      </c>
      <c r="H38" s="120" t="s">
        <v>118</v>
      </c>
      <c r="I38" s="120" t="s">
        <v>118</v>
      </c>
      <c r="J38" s="120" t="s">
        <v>118</v>
      </c>
      <c r="K38" s="120" t="s">
        <v>119</v>
      </c>
    </row>
    <row r="39" spans="5:11" x14ac:dyDescent="0.25">
      <c r="E39" s="112">
        <v>36</v>
      </c>
      <c r="F39" s="112" t="s">
        <v>79</v>
      </c>
      <c r="G39" s="120" t="s">
        <v>118</v>
      </c>
      <c r="H39" s="120" t="s">
        <v>119</v>
      </c>
      <c r="I39" s="120" t="s">
        <v>119</v>
      </c>
      <c r="J39" s="120" t="s">
        <v>119</v>
      </c>
      <c r="K39" s="120" t="s">
        <v>119</v>
      </c>
    </row>
    <row r="40" spans="5:11" x14ac:dyDescent="0.25">
      <c r="E40" s="112">
        <v>37</v>
      </c>
      <c r="F40" s="112" t="s">
        <v>112</v>
      </c>
      <c r="G40" s="120" t="s">
        <v>119</v>
      </c>
      <c r="H40" s="120" t="s">
        <v>119</v>
      </c>
      <c r="I40" s="120" t="s">
        <v>119</v>
      </c>
      <c r="J40" s="120" t="s">
        <v>119</v>
      </c>
      <c r="K40" s="120" t="s">
        <v>118</v>
      </c>
    </row>
    <row r="41" spans="5:11" x14ac:dyDescent="0.25">
      <c r="E41" s="112">
        <v>38</v>
      </c>
      <c r="F41" s="112" t="s">
        <v>96</v>
      </c>
      <c r="G41" s="112" t="s">
        <v>119</v>
      </c>
      <c r="H41" s="112" t="s">
        <v>119</v>
      </c>
      <c r="I41" s="112" t="s">
        <v>119</v>
      </c>
      <c r="J41" s="112" t="s">
        <v>119</v>
      </c>
      <c r="K41" s="112" t="s">
        <v>119</v>
      </c>
    </row>
    <row r="42" spans="5:11" x14ac:dyDescent="0.25">
      <c r="E42" s="112">
        <v>39</v>
      </c>
      <c r="F42" s="112" t="s">
        <v>81</v>
      </c>
      <c r="G42" s="120" t="s">
        <v>118</v>
      </c>
      <c r="H42" s="120" t="s">
        <v>118</v>
      </c>
      <c r="I42" s="120" t="s">
        <v>118</v>
      </c>
      <c r="J42" s="120" t="s">
        <v>119</v>
      </c>
      <c r="K42" s="120" t="s">
        <v>119</v>
      </c>
    </row>
    <row r="43" spans="5:11" x14ac:dyDescent="0.25">
      <c r="E43" s="112">
        <v>40</v>
      </c>
      <c r="F43" s="112" t="s">
        <v>97</v>
      </c>
      <c r="G43" s="112" t="s">
        <v>119</v>
      </c>
      <c r="H43" s="112" t="s">
        <v>119</v>
      </c>
      <c r="I43" s="112" t="s">
        <v>119</v>
      </c>
      <c r="J43" s="112" t="s">
        <v>119</v>
      </c>
      <c r="K43" s="112" t="s">
        <v>119</v>
      </c>
    </row>
    <row r="44" spans="5:11" x14ac:dyDescent="0.25">
      <c r="E44" s="112">
        <v>41</v>
      </c>
      <c r="F44" s="112" t="s">
        <v>113</v>
      </c>
      <c r="G44" s="120" t="s">
        <v>118</v>
      </c>
      <c r="H44" s="120" t="s">
        <v>118</v>
      </c>
      <c r="I44" s="120" t="s">
        <v>118</v>
      </c>
      <c r="J44" s="120" t="s">
        <v>118</v>
      </c>
      <c r="K44" s="120" t="s">
        <v>118</v>
      </c>
    </row>
    <row r="45" spans="5:11" x14ac:dyDescent="0.25">
      <c r="E45" s="112">
        <v>42</v>
      </c>
      <c r="F45" s="112" t="s">
        <v>98</v>
      </c>
      <c r="G45" s="112" t="s">
        <v>119</v>
      </c>
      <c r="H45" s="112" t="s">
        <v>119</v>
      </c>
      <c r="I45" s="112" t="s">
        <v>119</v>
      </c>
      <c r="J45" s="112" t="s">
        <v>119</v>
      </c>
      <c r="K45" s="112" t="s">
        <v>119</v>
      </c>
    </row>
    <row r="46" spans="5:11" x14ac:dyDescent="0.25">
      <c r="E46" s="112">
        <v>43</v>
      </c>
      <c r="F46" s="112" t="s">
        <v>99</v>
      </c>
      <c r="G46" s="112" t="s">
        <v>119</v>
      </c>
      <c r="H46" s="112" t="s">
        <v>119</v>
      </c>
      <c r="I46" s="112" t="s">
        <v>119</v>
      </c>
      <c r="J46" s="112" t="s">
        <v>119</v>
      </c>
      <c r="K46" s="112" t="s">
        <v>119</v>
      </c>
    </row>
    <row r="47" spans="5:11" x14ac:dyDescent="0.25">
      <c r="E47" s="112">
        <v>44</v>
      </c>
      <c r="F47" s="112" t="s">
        <v>100</v>
      </c>
      <c r="G47" s="120" t="s">
        <v>118</v>
      </c>
      <c r="H47" s="120" t="s">
        <v>118</v>
      </c>
      <c r="I47" s="120" t="s">
        <v>118</v>
      </c>
      <c r="J47" s="120" t="s">
        <v>118</v>
      </c>
      <c r="K47" s="120" t="s">
        <v>118</v>
      </c>
    </row>
    <row r="48" spans="5:11" x14ac:dyDescent="0.25">
      <c r="E48" s="112">
        <v>45</v>
      </c>
      <c r="F48" s="112" t="s">
        <v>114</v>
      </c>
      <c r="G48" s="120" t="s">
        <v>118</v>
      </c>
      <c r="H48" s="120" t="s">
        <v>118</v>
      </c>
      <c r="I48" s="120" t="s">
        <v>118</v>
      </c>
      <c r="J48" s="120" t="s">
        <v>118</v>
      </c>
      <c r="K48" s="120" t="s">
        <v>118</v>
      </c>
    </row>
    <row r="49" spans="5:11" x14ac:dyDescent="0.25">
      <c r="E49" s="112">
        <v>46</v>
      </c>
      <c r="F49" s="112" t="s">
        <v>115</v>
      </c>
      <c r="G49" s="120" t="s">
        <v>118</v>
      </c>
      <c r="H49" s="120" t="s">
        <v>118</v>
      </c>
      <c r="I49" s="120" t="s">
        <v>118</v>
      </c>
      <c r="J49" s="120" t="s">
        <v>118</v>
      </c>
      <c r="K49" s="120" t="s">
        <v>118</v>
      </c>
    </row>
    <row r="50" spans="5:11" x14ac:dyDescent="0.25">
      <c r="E50" s="112">
        <v>47</v>
      </c>
      <c r="F50" s="112" t="s">
        <v>116</v>
      </c>
      <c r="G50" s="112" t="s">
        <v>119</v>
      </c>
      <c r="H50" s="112" t="s">
        <v>119</v>
      </c>
      <c r="I50" s="112" t="s">
        <v>119</v>
      </c>
      <c r="J50" s="112" t="s">
        <v>119</v>
      </c>
      <c r="K50" s="112" t="s">
        <v>119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33E88-E10E-48A7-A72F-168BBD21A2C8}">
  <dimension ref="A1:M108"/>
  <sheetViews>
    <sheetView tabSelected="1" topLeftCell="C1" zoomScaleNormal="100" workbookViewId="0">
      <selection activeCell="J3" sqref="J3"/>
    </sheetView>
  </sheetViews>
  <sheetFormatPr defaultRowHeight="15" x14ac:dyDescent="0.25"/>
  <cols>
    <col min="1" max="1" width="6.140625" customWidth="1"/>
    <col min="2" max="2" width="15.85546875" customWidth="1"/>
    <col min="4" max="4" width="19.140625" customWidth="1"/>
    <col min="5" max="5" width="18.42578125" customWidth="1"/>
    <col min="6" max="6" width="18.5703125" customWidth="1"/>
    <col min="7" max="7" width="16.5703125" customWidth="1"/>
    <col min="9" max="12" width="9.140625" style="114"/>
  </cols>
  <sheetData>
    <row r="1" spans="1:13" x14ac:dyDescent="0.25">
      <c r="D1" s="23" t="s">
        <v>38</v>
      </c>
      <c r="E1" s="24"/>
      <c r="F1" s="24"/>
      <c r="G1" s="128"/>
      <c r="H1" s="18"/>
      <c r="I1" s="13"/>
      <c r="J1" s="13"/>
      <c r="K1" s="13"/>
      <c r="L1" s="13"/>
    </row>
    <row r="2" spans="1:13" ht="15.75" thickBot="1" x14ac:dyDescent="0.3"/>
    <row r="3" spans="1:13" ht="15.75" thickBot="1" x14ac:dyDescent="0.3">
      <c r="A3" s="9" t="s">
        <v>12</v>
      </c>
      <c r="B3" s="10" t="s">
        <v>13</v>
      </c>
      <c r="C3" s="10" t="s">
        <v>14</v>
      </c>
      <c r="D3" s="10" t="s">
        <v>15</v>
      </c>
      <c r="E3" s="10" t="s">
        <v>16</v>
      </c>
      <c r="F3" s="11" t="s">
        <v>17</v>
      </c>
      <c r="G3" s="10" t="s">
        <v>18</v>
      </c>
      <c r="J3" s="14" t="s">
        <v>34</v>
      </c>
      <c r="K3" s="15"/>
      <c r="L3" s="15"/>
      <c r="M3" s="16"/>
    </row>
    <row r="4" spans="1:13" x14ac:dyDescent="0.25">
      <c r="A4" s="2">
        <f>COUNTA($B$4:B4)</f>
        <v>1</v>
      </c>
      <c r="B4" s="2" t="s">
        <v>19</v>
      </c>
      <c r="C4" s="35">
        <v>2017</v>
      </c>
      <c r="D4" s="2">
        <f>'INTAV (X1)'!G5</f>
        <v>0.88500000000000001</v>
      </c>
      <c r="E4" s="2">
        <f>'KEPEMILIKAN INSTITUSIONAL (X2)'!F5</f>
        <v>0.91523926388480159</v>
      </c>
      <c r="F4" s="2">
        <f>'ROA (Z)'!F5</f>
        <v>4.5513403377146419E-2</v>
      </c>
      <c r="G4" s="106">
        <f>'PBV (Y)'!F5</f>
        <v>1.2341491545137124</v>
      </c>
      <c r="J4" s="17" t="s">
        <v>35</v>
      </c>
      <c r="K4" s="18"/>
      <c r="L4" s="18"/>
      <c r="M4" s="19"/>
    </row>
    <row r="5" spans="1:13" x14ac:dyDescent="0.25">
      <c r="A5" s="2"/>
      <c r="B5" s="4"/>
      <c r="C5" s="12">
        <v>2018</v>
      </c>
      <c r="D5" s="4">
        <f>'INTAV (X1)'!G6</f>
        <v>0.92</v>
      </c>
      <c r="E5" s="4">
        <f>'KEPEMILIKAN INSTITUSIONAL (X2)'!F6</f>
        <v>0.91523926388480159</v>
      </c>
      <c r="F5" s="2">
        <f>'ROA (Z)'!F6</f>
        <v>6.0092547834158273E-2</v>
      </c>
      <c r="G5" s="106">
        <f>'PBV (Y)'!F6</f>
        <v>1.1261450300261042</v>
      </c>
      <c r="J5" s="17" t="s">
        <v>36</v>
      </c>
      <c r="K5" s="18"/>
      <c r="L5" s="18"/>
      <c r="M5" s="19"/>
    </row>
    <row r="6" spans="1:13" ht="15.75" thickBot="1" x14ac:dyDescent="0.3">
      <c r="A6" s="2"/>
      <c r="B6" s="4"/>
      <c r="C6" s="12">
        <v>2019</v>
      </c>
      <c r="D6" s="4">
        <f>'INTAV (X1)'!G7</f>
        <v>1.0449999999999999</v>
      </c>
      <c r="E6" s="4">
        <f>'KEPEMILIKAN INSTITUSIONAL (X2)'!F7</f>
        <v>0.91523926388480159</v>
      </c>
      <c r="F6" s="2">
        <f>'ROA (Z)'!F7</f>
        <v>0.10200334397324821</v>
      </c>
      <c r="G6" s="106">
        <f>'PBV (Y)'!F7</f>
        <v>1.0854058742430939</v>
      </c>
      <c r="J6" s="20" t="s">
        <v>37</v>
      </c>
      <c r="K6" s="21"/>
      <c r="L6" s="21"/>
      <c r="M6" s="22"/>
    </row>
    <row r="7" spans="1:13" x14ac:dyDescent="0.25">
      <c r="A7" s="2"/>
      <c r="B7" s="4"/>
      <c r="C7" s="12">
        <v>2020</v>
      </c>
      <c r="D7" s="4">
        <f>'INTAV (X1)'!G8</f>
        <v>1.46</v>
      </c>
      <c r="E7" s="4">
        <f>'KEPEMILIKAN INSTITUSIONAL (X2)'!F8</f>
        <v>0.91523926388480159</v>
      </c>
      <c r="F7" s="2">
        <f>'ROA (Z)'!F8</f>
        <v>0.14162523427942064</v>
      </c>
      <c r="G7" s="106">
        <f>'PBV (Y)'!F8</f>
        <v>1.2294639433097125</v>
      </c>
    </row>
    <row r="8" spans="1:13" ht="15.75" thickBot="1" x14ac:dyDescent="0.3">
      <c r="A8" s="2"/>
      <c r="B8" s="4"/>
      <c r="C8" s="12">
        <v>2021</v>
      </c>
      <c r="D8" s="101">
        <f>'INTAV (X1)'!G9</f>
        <v>3.29</v>
      </c>
      <c r="E8" s="101">
        <f>'KEPEMILIKAN INSTITUSIONAL (X2)'!F9</f>
        <v>0.91523926388480159</v>
      </c>
      <c r="F8" s="101">
        <f>'ROA (Z)'!F9</f>
        <v>0.2037852693181853</v>
      </c>
      <c r="G8" s="107">
        <f>'PBV (Y)'!F9</f>
        <v>2.001161530474306</v>
      </c>
    </row>
    <row r="9" spans="1:13" x14ac:dyDescent="0.25">
      <c r="A9" s="2">
        <f>COUNTA($B$4:B9)</f>
        <v>2</v>
      </c>
      <c r="B9" s="4" t="s">
        <v>21</v>
      </c>
      <c r="C9" s="35">
        <v>2017</v>
      </c>
      <c r="D9" s="2">
        <f>'INTAV (X1)'!G10</f>
        <v>11.85</v>
      </c>
      <c r="E9" s="2">
        <f>'KEPEMILIKAN INSTITUSIONAL (X2)'!F10</f>
        <v>0.84961767204757854</v>
      </c>
      <c r="F9" s="2">
        <f>'ROA (Z)'!F10</f>
        <v>3.5849337010188415E-2</v>
      </c>
      <c r="G9" s="106">
        <f>'PBV (Y)'!F10</f>
        <v>8.3227613944218355</v>
      </c>
    </row>
    <row r="10" spans="1:13" x14ac:dyDescent="0.25">
      <c r="A10" s="2"/>
      <c r="B10" s="4"/>
      <c r="C10" s="12">
        <v>2018</v>
      </c>
      <c r="D10" s="4">
        <f>'INTAV (X1)'!G11</f>
        <v>3.46</v>
      </c>
      <c r="E10" s="4">
        <f>'KEPEMILIKAN INSTITUSIONAL (X2)'!F11</f>
        <v>0.84961767204757854</v>
      </c>
      <c r="F10" s="2">
        <f>'ROA (Z)'!F11</f>
        <v>6.1686598225576789E-2</v>
      </c>
      <c r="G10" s="106">
        <f>'PBV (Y)'!F11</f>
        <v>2.2997108716767185</v>
      </c>
    </row>
    <row r="11" spans="1:13" x14ac:dyDescent="0.25">
      <c r="A11" s="2"/>
      <c r="B11" s="4"/>
      <c r="C11" s="12">
        <v>2019</v>
      </c>
      <c r="D11" s="4">
        <f>'INTAV (X1)'!G12</f>
        <v>3.74</v>
      </c>
      <c r="E11" s="4">
        <f>'KEPEMILIKAN INSTITUSIONAL (X2)'!F12</f>
        <v>0.84961767204757854</v>
      </c>
      <c r="F11" s="2">
        <f>'ROA (Z)'!F12</f>
        <v>7.2583122423950153E-2</v>
      </c>
      <c r="G11" s="106">
        <f>'PBV (Y)'!F12</f>
        <v>2.3530185270315056</v>
      </c>
    </row>
    <row r="12" spans="1:13" x14ac:dyDescent="0.25">
      <c r="A12" s="2"/>
      <c r="B12" s="4"/>
      <c r="C12" s="12">
        <v>2020</v>
      </c>
      <c r="D12" s="4">
        <f>'INTAV (X1)'!G13</f>
        <v>3.02</v>
      </c>
      <c r="E12" s="4">
        <f>'KEPEMILIKAN INSTITUSIONAL (X2)'!F13</f>
        <v>0.84961767204757854</v>
      </c>
      <c r="F12" s="2">
        <f>'ROA (Z)'!F13</f>
        <v>4.0525387867914285E-2</v>
      </c>
      <c r="G12" s="106">
        <f>'PBV (Y)'!F13</f>
        <v>1.8480311112497532</v>
      </c>
    </row>
    <row r="13" spans="1:13" ht="15.75" thickBot="1" x14ac:dyDescent="0.3">
      <c r="A13" s="2"/>
      <c r="B13" s="4"/>
      <c r="C13" s="12">
        <v>2021</v>
      </c>
      <c r="D13" s="101">
        <f>'INTAV (X1)'!G14</f>
        <v>2.9</v>
      </c>
      <c r="E13" s="101">
        <f>'KEPEMILIKAN INSTITUSIONAL (X2)'!F14</f>
        <v>0.84961767204757854</v>
      </c>
      <c r="F13" s="101">
        <f>'ROA (Z)'!F14</f>
        <v>8.7774349319247602E-3</v>
      </c>
      <c r="G13" s="107">
        <f>'PBV (Y)'!F14</f>
        <v>1.6685894740958731</v>
      </c>
    </row>
    <row r="14" spans="1:13" x14ac:dyDescent="0.25">
      <c r="A14" s="2">
        <f>COUNTA($B$4:B14)</f>
        <v>3</v>
      </c>
      <c r="B14" s="4" t="s">
        <v>22</v>
      </c>
      <c r="C14" s="35">
        <v>2017</v>
      </c>
      <c r="D14" s="2">
        <f>'INTAV (X1)'!G15</f>
        <v>5.16</v>
      </c>
      <c r="E14" s="2">
        <f>'KEPEMILIKAN INSTITUSIONAL (X2)'!F15</f>
        <v>0.92768235294117651</v>
      </c>
      <c r="F14" s="2">
        <f>'ROA (Z)'!F15</f>
        <v>7.7135015897908721E-2</v>
      </c>
      <c r="G14" s="106">
        <f>'PBV (Y)'!F15</f>
        <v>0.84995840845056325</v>
      </c>
    </row>
    <row r="15" spans="1:13" x14ac:dyDescent="0.25">
      <c r="A15" s="2"/>
      <c r="B15" s="4"/>
      <c r="C15" s="12">
        <v>2018</v>
      </c>
      <c r="D15" s="4">
        <f>'INTAV (X1)'!G16</f>
        <v>5.5</v>
      </c>
      <c r="E15" s="4">
        <f>'KEPEMILIKAN INSTITUSIONAL (X2)'!F16</f>
        <v>0.92768235294117651</v>
      </c>
      <c r="F15" s="2">
        <f>'ROA (Z)'!F16</f>
        <v>7.9258757386933304E-2</v>
      </c>
      <c r="G15" s="106">
        <f>'PBV (Y)'!F16</f>
        <v>0.83768702266492345</v>
      </c>
    </row>
    <row r="16" spans="1:13" x14ac:dyDescent="0.25">
      <c r="A16" s="2"/>
      <c r="B16" s="4"/>
      <c r="C16" s="12">
        <v>2019</v>
      </c>
      <c r="D16" s="4">
        <f>'INTAV (X1)'!G17</f>
        <v>6.68</v>
      </c>
      <c r="E16" s="4">
        <f>'KEPEMILIKAN INSTITUSIONAL (X2)'!F17</f>
        <v>0.9201193277310924</v>
      </c>
      <c r="F16" s="2">
        <f>'ROA (Z)'!F17</f>
        <v>0.15466387764082296</v>
      </c>
      <c r="G16" s="106">
        <f>'PBV (Y)'!F17</f>
        <v>0.87832993717798957</v>
      </c>
    </row>
    <row r="17" spans="1:7" x14ac:dyDescent="0.25">
      <c r="A17" s="2"/>
      <c r="B17" s="4"/>
      <c r="C17" s="12">
        <v>2020</v>
      </c>
      <c r="D17" s="4">
        <f>'INTAV (X1)'!G18</f>
        <v>7.14</v>
      </c>
      <c r="E17" s="4">
        <f>'KEPEMILIKAN INSTITUSIONAL (X2)'!F18</f>
        <v>0.91996504201680673</v>
      </c>
      <c r="F17" s="2">
        <f>'ROA (Z)'!F18</f>
        <v>0.11605006143251191</v>
      </c>
      <c r="G17" s="106">
        <f>'PBV (Y)'!F18</f>
        <v>0.84243861961407995</v>
      </c>
    </row>
    <row r="18" spans="1:7" ht="15.75" thickBot="1" x14ac:dyDescent="0.3">
      <c r="A18" s="2"/>
      <c r="B18" s="4"/>
      <c r="C18" s="12">
        <v>2021</v>
      </c>
      <c r="D18" s="101">
        <f>'INTAV (X1)'!G19</f>
        <v>7.52</v>
      </c>
      <c r="E18" s="101">
        <f>'KEPEMILIKAN INSTITUSIONAL (X2)'!F19</f>
        <v>0.91996504201680673</v>
      </c>
      <c r="F18" s="101">
        <f>'ROA (Z)'!F19</f>
        <v>0.11020879060641056</v>
      </c>
      <c r="G18" s="107">
        <f>'PBV (Y)'!F19</f>
        <v>0.80627550602344522</v>
      </c>
    </row>
    <row r="19" spans="1:7" x14ac:dyDescent="0.25">
      <c r="A19" s="2">
        <f>COUNTA($B$4:B19)</f>
        <v>4</v>
      </c>
      <c r="B19" s="4" t="s">
        <v>23</v>
      </c>
      <c r="C19" s="12">
        <v>2017</v>
      </c>
      <c r="D19" s="2">
        <f>'INTAV (X1)'!G20</f>
        <v>7.55</v>
      </c>
      <c r="E19" s="2">
        <f>'KEPEMILIKAN INSTITUSIONAL (X2)'!F20</f>
        <v>0.79545454545454541</v>
      </c>
      <c r="F19" s="2">
        <f>'ROA (Z)'!F20</f>
        <v>7.591562039466318E-2</v>
      </c>
      <c r="G19" s="106">
        <f>'PBV (Y)'!F20</f>
        <v>5.574395510306589</v>
      </c>
    </row>
    <row r="20" spans="1:7" x14ac:dyDescent="0.25">
      <c r="A20" s="2"/>
      <c r="B20" s="4"/>
      <c r="C20" s="12">
        <v>2018</v>
      </c>
      <c r="D20" s="4">
        <f>'INTAV (X1)'!G21</f>
        <v>14.2</v>
      </c>
      <c r="E20" s="4">
        <f>'KEPEMILIKAN INSTITUSIONAL (X2)'!F21</f>
        <v>0.8125</v>
      </c>
      <c r="F20" s="2">
        <f>'ROA (Z)'!F21</f>
        <v>7.5859720313597959E-2</v>
      </c>
      <c r="G20" s="106">
        <f>'PBV (Y)'!F21</f>
        <v>5.3628882196106371</v>
      </c>
    </row>
    <row r="21" spans="1:7" x14ac:dyDescent="0.25">
      <c r="A21" s="2"/>
      <c r="B21" s="4"/>
      <c r="C21" s="12">
        <v>2019</v>
      </c>
      <c r="D21" s="4">
        <f>'INTAV (X1)'!G22</f>
        <v>27.25</v>
      </c>
      <c r="E21" s="4">
        <f>'KEPEMILIKAN INSTITUSIONAL (X2)'!F22</f>
        <v>0.8125</v>
      </c>
      <c r="F21" s="2">
        <f>'ROA (Z)'!F22</f>
        <v>0.1050127535449715</v>
      </c>
      <c r="G21" s="106">
        <f>'PBV (Y)'!F22</f>
        <v>8.5345227890499231</v>
      </c>
    </row>
    <row r="22" spans="1:7" x14ac:dyDescent="0.25">
      <c r="A22" s="2"/>
      <c r="B22" s="4"/>
      <c r="C22" s="12">
        <v>2020</v>
      </c>
      <c r="D22" s="4">
        <f>'INTAV (X1)'!G23</f>
        <v>25</v>
      </c>
      <c r="E22" s="4">
        <f>'KEPEMILIKAN INSTITUSIONAL (X2)'!F23</f>
        <v>0.81428333333333336</v>
      </c>
      <c r="F22" s="2">
        <f>'ROA (Z)'!F23</f>
        <v>0.10127999755900347</v>
      </c>
      <c r="G22" s="106">
        <f>'PBV (Y)'!F23</f>
        <v>6.7058128874570313</v>
      </c>
    </row>
    <row r="23" spans="1:7" ht="15.75" thickBot="1" x14ac:dyDescent="0.3">
      <c r="A23" s="2"/>
      <c r="B23" s="4"/>
      <c r="C23" s="12">
        <v>2021</v>
      </c>
      <c r="D23" s="101">
        <f>'INTAV (X1)'!G24</f>
        <v>23.5</v>
      </c>
      <c r="E23" s="101">
        <f>'KEPEMILIKAN INSTITUSIONAL (X2)'!F24</f>
        <v>0.81707603333333334</v>
      </c>
      <c r="F23" s="101">
        <f>'ROA (Z)'!F24</f>
        <v>0.13404134904734602</v>
      </c>
      <c r="G23" s="107">
        <f>'PBV (Y)'!F24</f>
        <v>5.6311034573367298</v>
      </c>
    </row>
    <row r="24" spans="1:7" x14ac:dyDescent="0.25">
      <c r="A24" s="2">
        <f>COUNTA($B$4:B24)</f>
        <v>5</v>
      </c>
      <c r="B24" s="4" t="s">
        <v>24</v>
      </c>
      <c r="C24" s="12">
        <v>2017</v>
      </c>
      <c r="D24" s="2">
        <f>'INTAV (X1)'!G25</f>
        <v>229.5</v>
      </c>
      <c r="E24" s="2">
        <f>'KEPEMILIKAN INSTITUSIONAL (X2)'!F25</f>
        <v>0.81671112066990315</v>
      </c>
      <c r="F24" s="2">
        <f>'ROA (Z)'!F25</f>
        <v>0.20865455538045841</v>
      </c>
      <c r="G24" s="106">
        <f>'PBV (Y)'!F25</f>
        <v>3.2106242891900982</v>
      </c>
    </row>
    <row r="25" spans="1:7" x14ac:dyDescent="0.25">
      <c r="A25" s="2"/>
      <c r="B25" s="4"/>
      <c r="C25" s="12">
        <v>2018</v>
      </c>
      <c r="D25" s="4">
        <f>'INTAV (X1)'!G26</f>
        <v>275</v>
      </c>
      <c r="E25" s="4">
        <f>'KEPEMILIKAN INSTITUSIONAL (X2)'!F26</f>
        <v>0.81671112066990315</v>
      </c>
      <c r="F25" s="2">
        <f>'ROA (Z)'!F26</f>
        <v>0.22194041812464185</v>
      </c>
      <c r="G25" s="106">
        <f>'PBV (Y)'!F26</f>
        <v>3.4291763162649009</v>
      </c>
    </row>
    <row r="26" spans="1:7" x14ac:dyDescent="0.25">
      <c r="A26" s="2"/>
      <c r="B26" s="4"/>
      <c r="C26" s="12">
        <v>2019</v>
      </c>
      <c r="D26" s="4">
        <f>'INTAV (X1)'!G27</f>
        <v>340</v>
      </c>
      <c r="E26" s="4">
        <f>'KEPEMILIKAN INSTITUSIONAL (X2)'!F27</f>
        <v>0.84588046559893382</v>
      </c>
      <c r="F26" s="2">
        <f>'ROA (Z)'!F27</f>
        <v>0.22287416969615367</v>
      </c>
      <c r="G26" s="106">
        <f>'PBV (Y)'!F27</f>
        <v>4.4863608564203092</v>
      </c>
    </row>
    <row r="27" spans="1:7" x14ac:dyDescent="0.25">
      <c r="A27" s="2"/>
      <c r="B27" s="4"/>
      <c r="C27" s="12">
        <v>2020</v>
      </c>
      <c r="D27" s="4">
        <f>'INTAV (X1)'!G28</f>
        <v>220</v>
      </c>
      <c r="E27" s="4">
        <f>'KEPEMILIKAN INSTITUSIONAL (X2)'!F28</f>
        <v>0.84588046559893382</v>
      </c>
      <c r="F27" s="2">
        <f>'ROA (Z)'!F28</f>
        <v>0.10074079151031225</v>
      </c>
      <c r="G27" s="106">
        <f>'PBV (Y)'!F28</f>
        <v>3.4541653830428305</v>
      </c>
    </row>
    <row r="28" spans="1:7" ht="15.75" thickBot="1" x14ac:dyDescent="0.3">
      <c r="A28" s="2"/>
      <c r="B28" s="4"/>
      <c r="C28" s="12">
        <v>2021</v>
      </c>
      <c r="D28" s="101">
        <f>'INTAV (X1)'!G29</f>
        <v>187</v>
      </c>
      <c r="E28" s="101">
        <f>'KEPEMILIKAN INSTITUSIONAL (X2)'!F29</f>
        <v>0.84588046559893382</v>
      </c>
      <c r="F28" s="101">
        <f>'ROA (Z)'!F29</f>
        <v>0.14364624419853872</v>
      </c>
      <c r="G28" s="107">
        <f>'PBV (Y)'!F29</f>
        <v>2.9643059977786006</v>
      </c>
    </row>
    <row r="29" spans="1:7" x14ac:dyDescent="0.25">
      <c r="A29" s="2">
        <f>COUNTA($B$4:B29)</f>
        <v>6</v>
      </c>
      <c r="B29" s="4" t="s">
        <v>25</v>
      </c>
      <c r="C29" s="12">
        <v>2017</v>
      </c>
      <c r="D29" s="2">
        <f>'INTAV (X1)'!G30</f>
        <v>3.44</v>
      </c>
      <c r="E29" s="2">
        <f>'KEPEMILIKAN INSTITUSIONAL (X2)'!F30</f>
        <v>0.68875379999999997</v>
      </c>
      <c r="F29" s="2">
        <f>'ROA (Z)'!F30</f>
        <v>8.3131964847558068E-2</v>
      </c>
      <c r="G29" s="106">
        <f>'PBV (Y)'!F30</f>
        <v>1.6983888626291317</v>
      </c>
    </row>
    <row r="30" spans="1:7" x14ac:dyDescent="0.25">
      <c r="A30" s="2"/>
      <c r="B30" s="4"/>
      <c r="C30" s="12">
        <v>2018</v>
      </c>
      <c r="D30" s="4">
        <f>'INTAV (X1)'!G31</f>
        <v>7.3</v>
      </c>
      <c r="E30" s="4">
        <f>'KEPEMILIKAN INSTITUSIONAL (X2)'!F31</f>
        <v>0.68155121892235171</v>
      </c>
      <c r="F30" s="2">
        <f>'ROA (Z)'!F31</f>
        <v>0.1188582007102308</v>
      </c>
      <c r="G30" s="106">
        <f>'PBV (Y)'!F31</f>
        <v>3.0783541872580482</v>
      </c>
    </row>
    <row r="31" spans="1:7" x14ac:dyDescent="0.25">
      <c r="A31" s="2"/>
      <c r="B31" s="4"/>
      <c r="C31" s="12">
        <v>2019</v>
      </c>
      <c r="D31" s="4">
        <f>'INTAV (X1)'!G32</f>
        <v>9.4</v>
      </c>
      <c r="E31" s="4">
        <f>'KEPEMILIKAN INSTITUSIONAL (X2)'!F32</f>
        <v>0.6805279545477001</v>
      </c>
      <c r="F31" s="2">
        <f>'ROA (Z)'!F32</f>
        <v>0.12221758322106353</v>
      </c>
      <c r="G31" s="106">
        <f>'PBV (Y)'!F32</f>
        <v>3.484748467295967</v>
      </c>
    </row>
    <row r="32" spans="1:7" x14ac:dyDescent="0.25">
      <c r="A32" s="2"/>
      <c r="B32" s="4"/>
      <c r="C32" s="12">
        <v>2020</v>
      </c>
      <c r="D32" s="4">
        <f>'INTAV (X1)'!G33</f>
        <v>2.5099999999999998</v>
      </c>
      <c r="E32" s="4">
        <f>'KEPEMILIKAN INSTITUSIONAL (X2)'!F33</f>
        <v>0.66898648209720524</v>
      </c>
      <c r="F32" s="2">
        <f>'ROA (Z)'!F33</f>
        <v>4.1942224952037269E-2</v>
      </c>
      <c r="G32" s="106">
        <f>'PBV (Y)'!F33</f>
        <v>0.91656324037050951</v>
      </c>
    </row>
    <row r="33" spans="1:7" ht="15.75" thickBot="1" x14ac:dyDescent="0.3">
      <c r="A33" s="2"/>
      <c r="B33" s="4"/>
      <c r="C33" s="12">
        <v>2021</v>
      </c>
      <c r="D33" s="101">
        <f>'INTAV (X1)'!G34</f>
        <v>7.56</v>
      </c>
      <c r="E33" s="101">
        <f>'KEPEMILIKAN INSTITUSIONAL (X2)'!F34</f>
        <v>0.66898648127056703</v>
      </c>
      <c r="F33" s="101">
        <f>'ROA (Z)'!F34</f>
        <v>1.2670956384840084E-2</v>
      </c>
      <c r="G33" s="107">
        <f>'PBV (Y)'!F34</f>
        <v>10.94184558226069</v>
      </c>
    </row>
    <row r="34" spans="1:7" x14ac:dyDescent="0.25">
      <c r="A34" s="2">
        <f>COUNTA($B$4:B34)</f>
        <v>7</v>
      </c>
      <c r="B34" s="4" t="s">
        <v>26</v>
      </c>
      <c r="C34" s="12">
        <v>2017</v>
      </c>
      <c r="D34" s="2">
        <f>'INTAV (X1)'!G35</f>
        <v>178</v>
      </c>
      <c r="E34" s="2">
        <f>'KEPEMILIKAN INSTITUSIONAL (X2)'!F35</f>
        <v>0.8053294538080733</v>
      </c>
      <c r="F34" s="2">
        <f>'ROA (Z)'!F35</f>
        <v>0.11205652939510709</v>
      </c>
      <c r="G34" s="106">
        <f>'PBV (Y)'!F35</f>
        <v>5.1067356808317914</v>
      </c>
    </row>
    <row r="35" spans="1:7" x14ac:dyDescent="0.25">
      <c r="A35" s="2"/>
      <c r="B35" s="4"/>
      <c r="C35" s="12">
        <v>2018</v>
      </c>
      <c r="D35" s="4">
        <f>'INTAV (X1)'!G36</f>
        <v>209</v>
      </c>
      <c r="E35" s="4">
        <f>'KEPEMILIKAN INSTITUSIONAL (X2)'!F36</f>
        <v>0.8053294538080733</v>
      </c>
      <c r="F35" s="2">
        <f>'ROA (Z)'!F36</f>
        <v>0.13555911948830909</v>
      </c>
      <c r="G35" s="106">
        <f>'PBV (Y)'!F36</f>
        <v>5.3668971491358448</v>
      </c>
    </row>
    <row r="36" spans="1:7" x14ac:dyDescent="0.25">
      <c r="A36" s="2"/>
      <c r="B36" s="4"/>
      <c r="C36" s="12">
        <v>2019</v>
      </c>
      <c r="D36" s="4">
        <f>'INTAV (X1)'!G37</f>
        <v>223</v>
      </c>
      <c r="E36" s="4">
        <f>'KEPEMILIKAN INSTITUSIONAL (X2)'!F37</f>
        <v>0.8053294538080733</v>
      </c>
      <c r="F36" s="2">
        <f>'ROA (Z)'!F37</f>
        <v>0.13846871582379372</v>
      </c>
      <c r="G36" s="106">
        <f>'PBV (Y)'!F37</f>
        <v>4.8753240285816446</v>
      </c>
    </row>
    <row r="37" spans="1:7" x14ac:dyDescent="0.25">
      <c r="A37" s="2"/>
      <c r="B37" s="4"/>
      <c r="C37" s="12">
        <v>2020</v>
      </c>
      <c r="D37" s="4">
        <f>'INTAV (X1)'!G38</f>
        <v>191.5</v>
      </c>
      <c r="E37" s="4">
        <f>'KEPEMILIKAN INSTITUSIONAL (X2)'!F38</f>
        <v>0.8053294538080733</v>
      </c>
      <c r="F37" s="2">
        <f>'ROA (Z)'!F38</f>
        <v>7.1615927760198844E-2</v>
      </c>
      <c r="G37" s="106">
        <f>'PBV (Y)'!F38</f>
        <v>2.219139303740548</v>
      </c>
    </row>
    <row r="38" spans="1:7" ht="15.75" thickBot="1" x14ac:dyDescent="0.3">
      <c r="A38" s="2"/>
      <c r="B38" s="4"/>
      <c r="C38" s="12">
        <v>2021</v>
      </c>
      <c r="D38" s="101">
        <f>'INTAV (X1)'!G39</f>
        <v>174</v>
      </c>
      <c r="E38" s="101">
        <f>'KEPEMILIKAN INSTITUSIONAL (X2)'!F39</f>
        <v>0.8053294538080733</v>
      </c>
      <c r="F38" s="101">
        <f>'ROA (Z)'!F39</f>
        <v>6.6913759915291221E-2</v>
      </c>
      <c r="G38" s="107">
        <f>'PBV (Y)'!F39</f>
        <v>1.8540101893026082</v>
      </c>
    </row>
    <row r="39" spans="1:7" x14ac:dyDescent="0.25">
      <c r="A39" s="2">
        <f>COUNTA($B$4:B39)</f>
        <v>8</v>
      </c>
      <c r="B39" s="4" t="s">
        <v>27</v>
      </c>
      <c r="C39" s="12">
        <v>2017</v>
      </c>
      <c r="D39" s="2">
        <f>'INTAV (X1)'!G40</f>
        <v>1403.3</v>
      </c>
      <c r="E39" s="2">
        <f>'KEPEMILIKAN INSTITUSIONAL (X2)'!F40</f>
        <v>0.8178220218319886</v>
      </c>
      <c r="F39" s="2">
        <f>'ROA (Z)'!F40</f>
        <v>0.52670355263860325</v>
      </c>
      <c r="G39" s="106">
        <f>'PBV (Y)'!F40</f>
        <v>27.765416633408613</v>
      </c>
    </row>
    <row r="40" spans="1:7" x14ac:dyDescent="0.25">
      <c r="A40" s="2"/>
      <c r="B40" s="4"/>
      <c r="C40" s="12">
        <v>2018</v>
      </c>
      <c r="D40" s="4">
        <f>'INTAV (X1)'!G41</f>
        <v>1599.2</v>
      </c>
      <c r="E40" s="4">
        <f>'KEPEMILIKAN INSTITUSIONAL (X2)'!F41</f>
        <v>0.8178220218319886</v>
      </c>
      <c r="F40" s="2">
        <f>'ROA (Z)'!F41</f>
        <v>0.4238818398055581</v>
      </c>
      <c r="G40" s="106">
        <f>'PBV (Y)'!F41</f>
        <v>28.860047142015322</v>
      </c>
    </row>
    <row r="41" spans="1:7" x14ac:dyDescent="0.25">
      <c r="A41" s="2"/>
      <c r="B41" s="4"/>
      <c r="C41" s="12">
        <v>2019</v>
      </c>
      <c r="D41" s="4">
        <f>'INTAV (X1)'!G42</f>
        <v>1613.3</v>
      </c>
      <c r="E41" s="4">
        <f>'KEPEMILIKAN INSTITUSIONAL (X2)'!F42</f>
        <v>0.8178220218319886</v>
      </c>
      <c r="F41" s="2">
        <f>'ROA (Z)'!F42</f>
        <v>0.41632026786793008</v>
      </c>
      <c r="G41" s="106">
        <f>'PBV (Y)'!F42</f>
        <v>29.661451457102793</v>
      </c>
    </row>
    <row r="42" spans="1:7" x14ac:dyDescent="0.25">
      <c r="A42" s="2"/>
      <c r="B42" s="4"/>
      <c r="C42" s="12">
        <v>2020</v>
      </c>
      <c r="D42" s="4">
        <f>'INTAV (X1)'!G43</f>
        <v>951.7</v>
      </c>
      <c r="E42" s="4">
        <f>'KEPEMILIKAN INSTITUSIONAL (X2)'!F43</f>
        <v>0.8178220218319886</v>
      </c>
      <c r="F42" s="2">
        <f>'ROA (Z)'!F43</f>
        <v>9.8237099839204797E-2</v>
      </c>
      <c r="G42" s="106">
        <f>'PBV (Y)'!F43</f>
        <v>13.989280775997868</v>
      </c>
    </row>
    <row r="43" spans="1:7" ht="15.75" thickBot="1" x14ac:dyDescent="0.3">
      <c r="A43" s="2"/>
      <c r="B43" s="4"/>
      <c r="C43" s="12">
        <v>2021</v>
      </c>
      <c r="D43" s="101">
        <f>'INTAV (X1)'!G44</f>
        <v>818.3</v>
      </c>
      <c r="E43" s="101">
        <f>'KEPEMILIKAN INSTITUSIONAL (X2)'!F44</f>
        <v>0.8178220218319886</v>
      </c>
      <c r="F43" s="101">
        <f>'ROA (Z)'!F44</f>
        <v>0.22787341757423041</v>
      </c>
      <c r="G43" s="107">
        <f>'PBV (Y)'!F44</f>
        <v>15.686185867896944</v>
      </c>
    </row>
    <row r="44" spans="1:7" x14ac:dyDescent="0.25">
      <c r="A44" s="2">
        <f>COUNTA($B$4:B44)</f>
        <v>9</v>
      </c>
      <c r="B44" s="4" t="s">
        <v>28</v>
      </c>
      <c r="C44" s="12">
        <v>2017</v>
      </c>
      <c r="D44" s="2">
        <f>'INTAV (X1)'!G45</f>
        <v>101</v>
      </c>
      <c r="E44" s="2">
        <f>'KEPEMILIKAN INSTITUSIONAL (X2)'!F45</f>
        <v>0.84290705885402284</v>
      </c>
      <c r="F44" s="2">
        <f>'ROA (Z)'!F45</f>
        <v>0.10934368473804711</v>
      </c>
      <c r="G44" s="106">
        <f>'PBV (Y)'!F45</f>
        <v>6.1412086736876397</v>
      </c>
    </row>
    <row r="45" spans="1:7" x14ac:dyDescent="0.25">
      <c r="A45" s="2"/>
      <c r="B45" s="4"/>
      <c r="C45" s="12">
        <v>2018</v>
      </c>
      <c r="D45" s="4">
        <f>'INTAV (X1)'!G46</f>
        <v>131</v>
      </c>
      <c r="E45" s="4">
        <f>'KEPEMILIKAN INSTITUSIONAL (X2)'!F46</f>
        <v>0.84290705885402284</v>
      </c>
      <c r="F45" s="2">
        <f>'ROA (Z)'!F46</f>
        <v>0.10007181793511101</v>
      </c>
      <c r="G45" s="106">
        <f>'PBV (Y)'!F46</f>
        <v>6.8574174129302907</v>
      </c>
    </row>
    <row r="46" spans="1:7" x14ac:dyDescent="0.25">
      <c r="A46" s="2"/>
      <c r="B46" s="4"/>
      <c r="C46" s="12">
        <v>2019</v>
      </c>
      <c r="D46" s="4">
        <f>'INTAV (X1)'!G47</f>
        <v>102.5</v>
      </c>
      <c r="E46" s="4">
        <f>'KEPEMILIKAN INSTITUSIONAL (X2)'!F47</f>
        <v>0.84290705885402284</v>
      </c>
      <c r="F46" s="2">
        <f>'ROA (Z)'!F47</f>
        <v>0.10712326278938365</v>
      </c>
      <c r="G46" s="106">
        <f>'PBV (Y)'!F47</f>
        <v>4.6242545387734237</v>
      </c>
    </row>
    <row r="47" spans="1:7" x14ac:dyDescent="0.25">
      <c r="A47" s="2"/>
      <c r="B47" s="4"/>
      <c r="C47" s="12">
        <v>2020</v>
      </c>
      <c r="D47" s="4">
        <f>'INTAV (X1)'!G48</f>
        <v>135.5</v>
      </c>
      <c r="E47" s="4">
        <f>'KEPEMILIKAN INSTITUSIONAL (X2)'!F48</f>
        <v>0.84290705885402284</v>
      </c>
      <c r="F47" s="2">
        <f>'ROA (Z)'!F48</f>
        <v>0.10608868127474751</v>
      </c>
      <c r="G47" s="106">
        <f>'PBV (Y)'!F48</f>
        <v>5.3757040330674384</v>
      </c>
    </row>
    <row r="48" spans="1:7" ht="15.75" thickBot="1" x14ac:dyDescent="0.3">
      <c r="A48" s="2"/>
      <c r="B48" s="4"/>
      <c r="C48" s="12">
        <v>2021</v>
      </c>
      <c r="D48" s="101">
        <f>'INTAV (X1)'!G49</f>
        <v>102</v>
      </c>
      <c r="E48" s="101">
        <f>'KEPEMILIKAN INSTITUSIONAL (X2)'!F49</f>
        <v>0.84312814952838233</v>
      </c>
      <c r="F48" s="101">
        <f>'ROA (Z)'!F49</f>
        <v>6.080299722060626E-2</v>
      </c>
      <c r="G48" s="107">
        <f>'PBV (Y)'!F49</f>
        <v>4.0151075158576051</v>
      </c>
    </row>
    <row r="49" spans="1:7" x14ac:dyDescent="0.25">
      <c r="A49" s="2">
        <f>COUNTA($B$4:B49)</f>
        <v>10</v>
      </c>
      <c r="B49" s="4" t="s">
        <v>29</v>
      </c>
      <c r="C49" s="12">
        <v>2017</v>
      </c>
      <c r="D49" s="2">
        <f>'INTAV (X1)'!G50</f>
        <v>63.75</v>
      </c>
      <c r="E49" s="2">
        <f>'KEPEMILIKAN INSTITUSIONAL (X2)'!F50</f>
        <v>0.70250319457132437</v>
      </c>
      <c r="F49" s="2">
        <f>'ROA (Z)'!F50</f>
        <v>2.9605263157894735E-2</v>
      </c>
      <c r="G49" s="106">
        <f>'PBV (Y)'!F50</f>
        <v>2.796977889532803</v>
      </c>
    </row>
    <row r="50" spans="1:7" x14ac:dyDescent="0.25">
      <c r="A50" s="2"/>
      <c r="B50" s="4"/>
      <c r="C50" s="12">
        <v>2018</v>
      </c>
      <c r="D50" s="4">
        <f>'INTAV (X1)'!G51</f>
        <v>12</v>
      </c>
      <c r="E50" s="4">
        <f>'KEPEMILIKAN INSTITUSIONAL (X2)'!F51</f>
        <v>0.73111393051612317</v>
      </c>
      <c r="F50" s="2">
        <f>'ROA (Z)'!F51</f>
        <v>2.8903049613108786E-2</v>
      </c>
      <c r="G50" s="106">
        <f>'PBV (Y)'!F51</f>
        <v>2.5450937004396965</v>
      </c>
    </row>
    <row r="51" spans="1:7" x14ac:dyDescent="0.25">
      <c r="A51" s="2"/>
      <c r="B51" s="4"/>
      <c r="C51" s="12">
        <v>2019</v>
      </c>
      <c r="D51" s="4">
        <f>'INTAV (X1)'!G52</f>
        <v>13</v>
      </c>
      <c r="E51" s="4">
        <f>'KEPEMILIKAN INSTITUSIONAL (X2)'!F52</f>
        <v>0.73111393051612317</v>
      </c>
      <c r="F51" s="2">
        <f>'ROA (Z)'!F52</f>
        <v>5.0619393421614693E-2</v>
      </c>
      <c r="G51" s="106">
        <f>'PBV (Y)'!F52</f>
        <v>2.6005439986333725</v>
      </c>
    </row>
    <row r="52" spans="1:7" x14ac:dyDescent="0.25">
      <c r="A52" s="2"/>
      <c r="B52" s="4"/>
      <c r="C52" s="12">
        <v>2020</v>
      </c>
      <c r="D52" s="4">
        <f>'INTAV (X1)'!G53</f>
        <v>13.6</v>
      </c>
      <c r="E52" s="4">
        <f>'KEPEMILIKAN INSTITUSIONAL (X2)'!F53</f>
        <v>0.82807469870945638</v>
      </c>
      <c r="F52" s="2">
        <f>'ROA (Z)'!F53</f>
        <v>3.7960467205750227E-2</v>
      </c>
      <c r="G52" s="106">
        <f>'PBV (Y)'!F53</f>
        <v>2.6067169681354736</v>
      </c>
    </row>
    <row r="53" spans="1:7" ht="15.75" thickBot="1" x14ac:dyDescent="0.3">
      <c r="A53" s="2"/>
      <c r="B53" s="4"/>
      <c r="C53" s="12">
        <v>2021</v>
      </c>
      <c r="D53" s="101">
        <f>'INTAV (X1)'!G54</f>
        <v>13.6</v>
      </c>
      <c r="E53" s="101">
        <f>'KEPEMILIKAN INSTITUSIONAL (X2)'!F54</f>
        <v>0.83280662347808943</v>
      </c>
      <c r="F53" s="101">
        <f>'ROA (Z)'!F54</f>
        <v>6.7048437127177285E-2</v>
      </c>
      <c r="G53" s="107">
        <f>'PBV (Y)'!F54</f>
        <v>2.9527504802131763</v>
      </c>
    </row>
    <row r="54" spans="1:7" x14ac:dyDescent="0.25">
      <c r="A54" s="2">
        <f>COUNTA($B$4:B54)</f>
        <v>11</v>
      </c>
      <c r="B54" s="4" t="s">
        <v>30</v>
      </c>
      <c r="C54" s="12">
        <v>2017</v>
      </c>
      <c r="D54" s="2">
        <f>'INTAV (X1)'!G55</f>
        <v>7.15</v>
      </c>
      <c r="E54" s="2">
        <f>'KEPEMILIKAN INSTITUSIONAL (X2)'!F55</f>
        <v>0.82793896785651244</v>
      </c>
      <c r="F54" s="2">
        <f>'ROA (Z)'!F55</f>
        <v>1.5945795859236726E-2</v>
      </c>
      <c r="G54" s="106">
        <f>'PBV (Y)'!F55</f>
        <v>1.2060663804018468</v>
      </c>
    </row>
    <row r="55" spans="1:7" x14ac:dyDescent="0.25">
      <c r="A55" s="2"/>
      <c r="B55" s="4"/>
      <c r="C55" s="12">
        <v>2018</v>
      </c>
      <c r="D55" s="4">
        <f>'INTAV (X1)'!G56</f>
        <v>6.95</v>
      </c>
      <c r="E55" s="4">
        <f>'KEPEMILIKAN INSTITUSIONAL (X2)'!F56</f>
        <v>0.82793896785651244</v>
      </c>
      <c r="F55" s="2">
        <f>'ROA (Z)'!F56</f>
        <v>9.0069656548189218E-3</v>
      </c>
      <c r="G55" s="106">
        <f>'PBV (Y)'!F56</f>
        <v>1.1527957581315496</v>
      </c>
    </row>
    <row r="56" spans="1:7" x14ac:dyDescent="0.25">
      <c r="A56" s="2"/>
      <c r="B56" s="4"/>
      <c r="C56" s="12">
        <v>2019</v>
      </c>
      <c r="D56" s="4">
        <f>'INTAV (X1)'!G57</f>
        <v>4.0999999999999996</v>
      </c>
      <c r="E56" s="4">
        <f>'KEPEMILIKAN INSTITUSIONAL (X2)'!F57</f>
        <v>0.82793896785651244</v>
      </c>
      <c r="F56" s="2">
        <f>'ROA (Z)'!F57</f>
        <v>5.2580631245718575E-4</v>
      </c>
      <c r="G56" s="106">
        <f>'PBV (Y)'!F57</f>
        <v>0.68318922078634015</v>
      </c>
    </row>
    <row r="57" spans="1:7" x14ac:dyDescent="0.25">
      <c r="A57" s="2"/>
      <c r="B57" s="4"/>
      <c r="C57" s="12">
        <v>2020</v>
      </c>
      <c r="D57" s="4">
        <f>'INTAV (X1)'!G58</f>
        <v>3.24</v>
      </c>
      <c r="E57" s="4">
        <f>'KEPEMILIKAN INSTITUSIONAL (X2)'!F58</f>
        <v>0.82793896785651244</v>
      </c>
      <c r="F57" s="2">
        <f>'ROA (Z)'!F58</f>
        <v>3.0620583570654309E-3</v>
      </c>
      <c r="G57" s="106">
        <f>'PBV (Y)'!F58</f>
        <v>0.58132609585777539</v>
      </c>
    </row>
    <row r="58" spans="1:7" ht="15.75" thickBot="1" x14ac:dyDescent="0.3">
      <c r="A58" s="2"/>
      <c r="B58" s="4"/>
      <c r="C58" s="12">
        <v>2021</v>
      </c>
      <c r="D58" s="101">
        <f>'INTAV (X1)'!G59</f>
        <v>3.6</v>
      </c>
      <c r="E58" s="101">
        <f>'KEPEMILIKAN INSTITUSIONAL (X2)'!F59</f>
        <v>0.67280277960223522</v>
      </c>
      <c r="F58" s="101">
        <f>'ROA (Z)'!F59</f>
        <v>1.5076632992913088E-2</v>
      </c>
      <c r="G58" s="107">
        <f>'PBV (Y)'!F59</f>
        <v>0.6260657334502111</v>
      </c>
    </row>
    <row r="59" spans="1:7" x14ac:dyDescent="0.25">
      <c r="A59" s="2">
        <f>COUNTA($B$4:B59)</f>
        <v>12</v>
      </c>
      <c r="B59" s="4" t="s">
        <v>31</v>
      </c>
      <c r="C59" s="12">
        <v>2017</v>
      </c>
      <c r="D59" s="2">
        <f>'INTAV (X1)'!G60</f>
        <v>1.1000000000000001</v>
      </c>
      <c r="E59" s="2">
        <f>'KEPEMILIKAN INSTITUSIONAL (X2)'!F60</f>
        <v>0.94056892566745398</v>
      </c>
      <c r="F59" s="2">
        <f>'ROA (Z)'!F60</f>
        <v>3.6163522012578615E-2</v>
      </c>
      <c r="G59" s="106">
        <f>'PBV (Y)'!F60</f>
        <v>2.4669303571428571</v>
      </c>
    </row>
    <row r="60" spans="1:7" x14ac:dyDescent="0.25">
      <c r="A60" s="2"/>
      <c r="B60" s="4"/>
      <c r="C60" s="12">
        <v>2018</v>
      </c>
      <c r="D60" s="4">
        <f>'INTAV (X1)'!G61</f>
        <v>1.5</v>
      </c>
      <c r="E60" s="4">
        <f>'KEPEMILIKAN INSTITUSIONAL (X2)'!F61</f>
        <v>0.94056892566745398</v>
      </c>
      <c r="F60" s="2">
        <f>'ROA (Z)'!F61</f>
        <v>4.2838018741633198E-2</v>
      </c>
      <c r="G60" s="106">
        <f>'PBV (Y)'!F61</f>
        <v>3.0563738938053095</v>
      </c>
    </row>
    <row r="61" spans="1:7" x14ac:dyDescent="0.25">
      <c r="A61" s="2"/>
      <c r="B61" s="4"/>
      <c r="C61" s="12">
        <v>2019</v>
      </c>
      <c r="D61" s="4">
        <f>'INTAV (X1)'!G62</f>
        <v>1.61</v>
      </c>
      <c r="E61" s="4">
        <f>'KEPEMILIKAN INSTITUSIONAL (X2)'!F62</f>
        <v>0.94056892566745398</v>
      </c>
      <c r="F61" s="2">
        <f>'ROA (Z)'!F62</f>
        <v>5.6890012642225034E-2</v>
      </c>
      <c r="G61" s="106">
        <f>'PBV (Y)'!F62</f>
        <v>2.9236198272463843</v>
      </c>
    </row>
    <row r="62" spans="1:7" x14ac:dyDescent="0.25">
      <c r="A62" s="2"/>
      <c r="B62" s="4"/>
      <c r="C62" s="12">
        <v>2020</v>
      </c>
      <c r="D62" s="4">
        <f>'INTAV (X1)'!G63</f>
        <v>1.5649999999999999</v>
      </c>
      <c r="E62" s="4">
        <f>'KEPEMILIKAN INSTITUSIONAL (X2)'!F63</f>
        <v>0.94056892566745398</v>
      </c>
      <c r="F62" s="2">
        <f>'ROA (Z)'!F63</f>
        <v>5.5555555555555552E-2</v>
      </c>
      <c r="G62" s="106">
        <f>'PBV (Y)'!F63</f>
        <v>2.6563379803520633</v>
      </c>
    </row>
    <row r="63" spans="1:7" ht="15.75" thickBot="1" x14ac:dyDescent="0.3">
      <c r="A63" s="2"/>
      <c r="B63" s="4"/>
      <c r="C63" s="12">
        <v>2021</v>
      </c>
      <c r="D63" s="101">
        <f>'INTAV (X1)'!G64</f>
        <v>2.42</v>
      </c>
      <c r="E63" s="101">
        <f>'KEPEMILIKAN INSTITUSIONAL (X2)'!F64</f>
        <v>0.78499409546711107</v>
      </c>
      <c r="F63" s="101">
        <f>'ROA (Z)'!F64</f>
        <v>9.5613048368953887E-2</v>
      </c>
      <c r="G63" s="107">
        <f>'PBV (Y)'!F64</f>
        <v>3.0841180996309965</v>
      </c>
    </row>
    <row r="64" spans="1:7" x14ac:dyDescent="0.25">
      <c r="A64" s="2">
        <f>COUNTA($B$4:B64)</f>
        <v>13</v>
      </c>
      <c r="B64" s="4" t="s">
        <v>32</v>
      </c>
      <c r="C64" s="12">
        <v>2017</v>
      </c>
      <c r="D64" s="2">
        <f>'INTAV (X1)'!G65</f>
        <v>43.6</v>
      </c>
      <c r="E64" s="2">
        <f>'KEPEMILIKAN INSTITUSIONAL (X2)'!F65</f>
        <v>0.59950480916030535</v>
      </c>
      <c r="F64" s="2">
        <f>'ROA (Z)'!F65</f>
        <v>9.2222100790972802E-2</v>
      </c>
      <c r="G64" s="106">
        <f>'PBV (Y)'!F65</f>
        <v>4.1245777052423565</v>
      </c>
    </row>
    <row r="65" spans="1:7" x14ac:dyDescent="0.25">
      <c r="A65" s="2"/>
      <c r="B65" s="4"/>
      <c r="C65" s="12">
        <v>2018</v>
      </c>
      <c r="D65" s="4">
        <f>'INTAV (X1)'!G66</f>
        <v>37.5</v>
      </c>
      <c r="E65" s="4">
        <f>'KEPEMILIKAN INSTITUSIONAL (X2)'!F66</f>
        <v>0.60026328244274807</v>
      </c>
      <c r="F65" s="2">
        <f>'ROA (Z)'!F66</f>
        <v>9.6948148936412806E-2</v>
      </c>
      <c r="G65" s="106">
        <f>'PBV (Y)'!F66</f>
        <v>2.9838046428210538</v>
      </c>
    </row>
    <row r="66" spans="1:7" x14ac:dyDescent="0.25">
      <c r="A66" s="2"/>
      <c r="B66" s="4"/>
      <c r="C66" s="12">
        <v>2019</v>
      </c>
      <c r="D66" s="4">
        <f>'INTAV (X1)'!G67</f>
        <v>45</v>
      </c>
      <c r="E66" s="4">
        <f>'KEPEMILIKAN INSTITUSIONAL (X2)'!F67</f>
        <v>0.60026328244274807</v>
      </c>
      <c r="F66" s="2">
        <f>'ROA (Z)'!F67</f>
        <v>0.16747542913342517</v>
      </c>
      <c r="G66" s="106">
        <f>'PBV (Y)'!F67</f>
        <v>2.7444044540356027</v>
      </c>
    </row>
    <row r="67" spans="1:7" x14ac:dyDescent="0.25">
      <c r="A67" s="2"/>
      <c r="B67" s="4"/>
      <c r="C67" s="12">
        <v>2020</v>
      </c>
      <c r="D67" s="4">
        <f>'INTAV (X1)'!G68</f>
        <v>95</v>
      </c>
      <c r="E67" s="4">
        <f>'KEPEMILIKAN INSTITUSIONAL (X2)'!F68</f>
        <v>0.60026328244274807</v>
      </c>
      <c r="F67" s="2">
        <f>'ROA (Z)'!F68</f>
        <v>0.18226439875963868</v>
      </c>
      <c r="G67" s="106">
        <f>'PBV (Y)'!F68</f>
        <v>4.6552980898221286</v>
      </c>
    </row>
    <row r="68" spans="1:7" ht="15.75" thickBot="1" x14ac:dyDescent="0.3">
      <c r="A68" s="2"/>
      <c r="B68" s="4"/>
      <c r="C68" s="12">
        <v>2021</v>
      </c>
      <c r="D68" s="101">
        <f>'INTAV (X1)'!G69</f>
        <v>75.5</v>
      </c>
      <c r="E68" s="101">
        <f>'KEPEMILIKAN INSTITUSIONAL (X2)'!F69</f>
        <v>0.60026328244274807</v>
      </c>
      <c r="F68" s="101">
        <f>'ROA (Z)'!F69</f>
        <v>0.15757452202516609</v>
      </c>
      <c r="G68" s="107">
        <f>'PBV (Y)'!F69</f>
        <v>2.9963506755490741</v>
      </c>
    </row>
    <row r="69" spans="1:7" x14ac:dyDescent="0.25">
      <c r="A69" s="2">
        <f>COUNTA($B$4:B69)</f>
        <v>14</v>
      </c>
      <c r="B69" s="4" t="s">
        <v>33</v>
      </c>
      <c r="C69" s="12">
        <v>2017</v>
      </c>
      <c r="D69" s="2">
        <f>'INTAV (X1)'!G70</f>
        <v>25.9</v>
      </c>
      <c r="E69" s="2">
        <f>'KEPEMILIKAN INSTITUSIONAL (X2)'!F70</f>
        <v>0.70703350180135449</v>
      </c>
      <c r="F69" s="2">
        <f>'ROA (Z)'!F70</f>
        <v>0.13879761108028446</v>
      </c>
      <c r="G69" s="106">
        <f>'PBV (Y)'!F70</f>
        <v>3.5642803327813657</v>
      </c>
    </row>
    <row r="70" spans="1:7" x14ac:dyDescent="0.25">
      <c r="A70" s="2"/>
      <c r="B70" s="4"/>
      <c r="C70" s="12">
        <v>2018</v>
      </c>
      <c r="D70" s="4">
        <f>'INTAV (X1)'!G71</f>
        <v>27</v>
      </c>
      <c r="E70" s="4">
        <f>'KEPEMILIKAN INSTITUSIONAL (X2)'!F71</f>
        <v>0.70803369845124364</v>
      </c>
      <c r="F70" s="2">
        <f>'ROA (Z)'!F71</f>
        <v>0.12628208970294666</v>
      </c>
      <c r="G70" s="106">
        <f>'PBV (Y)'!F71</f>
        <v>3.2664725706372999</v>
      </c>
    </row>
    <row r="71" spans="1:7" x14ac:dyDescent="0.25">
      <c r="A71" s="2"/>
      <c r="B71" s="4"/>
      <c r="C71" s="12">
        <v>2019</v>
      </c>
      <c r="D71" s="4">
        <f>'INTAV (X1)'!G72</f>
        <v>33.6</v>
      </c>
      <c r="E71" s="4">
        <f>'KEPEMILIKAN INSTITUSIONAL (X2)'!F72</f>
        <v>0.72395650229090192</v>
      </c>
      <c r="F71" s="2">
        <f>'ROA (Z)'!F72</f>
        <v>0.15674922091839777</v>
      </c>
      <c r="G71" s="106">
        <f>'PBV (Y)'!F72</f>
        <v>3.4322634757518782</v>
      </c>
    </row>
    <row r="72" spans="1:7" x14ac:dyDescent="0.25">
      <c r="A72" s="2"/>
      <c r="B72" s="4"/>
      <c r="C72" s="12">
        <v>2020</v>
      </c>
      <c r="D72" s="4">
        <f>'INTAV (X1)'!G73</f>
        <v>32</v>
      </c>
      <c r="E72" s="4">
        <f>'KEPEMILIKAN INSTITUSIONAL (X2)'!F73</f>
        <v>0.69571291297342253</v>
      </c>
      <c r="F72" s="2">
        <f>'ROA (Z)'!F73</f>
        <v>0.12675934383323229</v>
      </c>
      <c r="G72" s="106">
        <f>'PBV (Y)'!F73</f>
        <v>3.8658848866008313</v>
      </c>
    </row>
    <row r="73" spans="1:7" ht="15.75" thickBot="1" x14ac:dyDescent="0.3">
      <c r="A73" s="4"/>
      <c r="B73" s="4"/>
      <c r="C73" s="12">
        <v>2021</v>
      </c>
      <c r="D73" s="101">
        <f>'INTAV (X1)'!G74</f>
        <v>31.4</v>
      </c>
      <c r="E73" s="101">
        <f>'KEPEMILIKAN INSTITUSIONAL (X2)'!F74</f>
        <v>0.69859779800594246</v>
      </c>
      <c r="F73" s="101">
        <f>'ROA (Z)'!F74</f>
        <v>0.1723798869587852</v>
      </c>
      <c r="G73" s="107">
        <f>'PBV (Y)'!F74</f>
        <v>3.5302830175826752</v>
      </c>
    </row>
    <row r="74" spans="1:7" x14ac:dyDescent="0.25">
      <c r="A74" s="13"/>
      <c r="B74" s="13"/>
      <c r="C74" s="13"/>
      <c r="D74" s="13"/>
      <c r="E74" s="13"/>
      <c r="F74" s="13"/>
      <c r="G74" s="13"/>
    </row>
    <row r="75" spans="1:7" x14ac:dyDescent="0.25">
      <c r="A75" s="13"/>
      <c r="B75" s="13"/>
      <c r="C75" s="13"/>
      <c r="D75" s="13"/>
      <c r="E75" s="13"/>
      <c r="F75" s="13"/>
      <c r="G75" s="13"/>
    </row>
    <row r="76" spans="1:7" x14ac:dyDescent="0.25">
      <c r="A76" s="13"/>
      <c r="B76" s="13"/>
      <c r="C76" s="13"/>
      <c r="D76" s="13"/>
      <c r="E76" s="13"/>
      <c r="F76" s="13"/>
      <c r="G76" s="13"/>
    </row>
    <row r="77" spans="1:7" x14ac:dyDescent="0.25">
      <c r="A77" s="13"/>
      <c r="B77" s="13"/>
      <c r="C77" s="13"/>
      <c r="D77" s="13"/>
      <c r="E77" s="13"/>
      <c r="F77" s="13"/>
      <c r="G77" s="13"/>
    </row>
    <row r="78" spans="1:7" x14ac:dyDescent="0.25">
      <c r="A78" s="13"/>
      <c r="B78" s="13"/>
      <c r="C78" s="13"/>
      <c r="D78" s="13"/>
      <c r="E78" s="13"/>
      <c r="F78" s="13"/>
      <c r="G78" s="13"/>
    </row>
    <row r="79" spans="1:7" x14ac:dyDescent="0.25">
      <c r="A79" s="13"/>
      <c r="B79" s="13"/>
      <c r="C79" s="13"/>
      <c r="D79" s="13"/>
      <c r="E79" s="13"/>
      <c r="F79" s="13"/>
      <c r="G79" s="13"/>
    </row>
    <row r="80" spans="1:7" x14ac:dyDescent="0.25">
      <c r="A80" s="13"/>
      <c r="B80" s="13"/>
      <c r="C80" s="13"/>
      <c r="D80" s="13"/>
      <c r="E80" s="13"/>
      <c r="F80" s="13"/>
      <c r="G80" s="13"/>
    </row>
    <row r="81" spans="1:7" x14ac:dyDescent="0.25">
      <c r="A81" s="13"/>
      <c r="B81" s="13"/>
      <c r="C81" s="13"/>
      <c r="D81" s="13"/>
      <c r="E81" s="13"/>
      <c r="F81" s="13"/>
      <c r="G81" s="13"/>
    </row>
    <row r="82" spans="1:7" x14ac:dyDescent="0.25">
      <c r="A82" s="13"/>
      <c r="B82" s="13"/>
      <c r="C82" s="13"/>
      <c r="D82" s="13"/>
      <c r="E82" s="13"/>
      <c r="F82" s="13"/>
      <c r="G82" s="13"/>
    </row>
    <row r="83" spans="1:7" x14ac:dyDescent="0.25">
      <c r="A83" s="13"/>
      <c r="B83" s="13"/>
      <c r="C83" s="13"/>
      <c r="D83" s="13"/>
      <c r="E83" s="13"/>
      <c r="F83" s="13"/>
      <c r="G83" s="13"/>
    </row>
    <row r="84" spans="1:7" x14ac:dyDescent="0.25">
      <c r="A84" s="13"/>
      <c r="B84" s="13"/>
      <c r="C84" s="13"/>
      <c r="D84" s="13"/>
      <c r="E84" s="13"/>
      <c r="F84" s="13"/>
      <c r="G84" s="13"/>
    </row>
    <row r="85" spans="1:7" x14ac:dyDescent="0.25">
      <c r="A85" s="13"/>
      <c r="B85" s="13"/>
      <c r="C85" s="13"/>
      <c r="D85" s="13"/>
      <c r="E85" s="13"/>
      <c r="F85" s="13"/>
      <c r="G85" s="13"/>
    </row>
    <row r="86" spans="1:7" x14ac:dyDescent="0.25">
      <c r="A86" s="13"/>
      <c r="B86" s="13"/>
      <c r="C86" s="13"/>
      <c r="D86" s="13"/>
      <c r="E86" s="13"/>
      <c r="F86" s="13"/>
      <c r="G86" s="13"/>
    </row>
    <row r="87" spans="1:7" x14ac:dyDescent="0.25">
      <c r="A87" s="13"/>
      <c r="B87" s="13"/>
      <c r="C87" s="13"/>
      <c r="D87" s="13"/>
      <c r="E87" s="13"/>
      <c r="F87" s="13"/>
      <c r="G87" s="13"/>
    </row>
    <row r="88" spans="1:7" x14ac:dyDescent="0.25">
      <c r="A88" s="13"/>
      <c r="B88" s="13"/>
      <c r="C88" s="13"/>
      <c r="D88" s="13"/>
      <c r="E88" s="13"/>
      <c r="F88" s="13"/>
      <c r="G88" s="13"/>
    </row>
    <row r="89" spans="1:7" x14ac:dyDescent="0.25">
      <c r="A89" s="13"/>
      <c r="B89" s="13"/>
      <c r="C89" s="13"/>
      <c r="D89" s="13"/>
      <c r="E89" s="13"/>
      <c r="F89" s="13"/>
      <c r="G89" s="13"/>
    </row>
    <row r="90" spans="1:7" x14ac:dyDescent="0.25">
      <c r="A90" s="13"/>
      <c r="B90" s="13"/>
      <c r="C90" s="13"/>
      <c r="D90" s="13"/>
      <c r="E90" s="13"/>
      <c r="F90" s="13"/>
      <c r="G90" s="13"/>
    </row>
    <row r="91" spans="1:7" x14ac:dyDescent="0.25">
      <c r="A91" s="13"/>
      <c r="B91" s="13"/>
      <c r="C91" s="13"/>
      <c r="D91" s="13"/>
      <c r="E91" s="13"/>
      <c r="F91" s="13"/>
      <c r="G91" s="13"/>
    </row>
    <row r="92" spans="1:7" x14ac:dyDescent="0.25">
      <c r="A92" s="13"/>
      <c r="B92" s="13"/>
      <c r="C92" s="13"/>
      <c r="D92" s="13"/>
      <c r="E92" s="13"/>
      <c r="F92" s="13"/>
      <c r="G92" s="13"/>
    </row>
    <row r="93" spans="1:7" x14ac:dyDescent="0.25">
      <c r="A93" s="13"/>
      <c r="B93" s="13"/>
      <c r="C93" s="13"/>
      <c r="D93" s="13"/>
      <c r="E93" s="13"/>
      <c r="F93" s="13"/>
      <c r="G93" s="13"/>
    </row>
    <row r="94" spans="1:7" x14ac:dyDescent="0.25">
      <c r="A94" s="13"/>
      <c r="B94" s="13"/>
      <c r="C94" s="13"/>
      <c r="D94" s="13"/>
      <c r="E94" s="13"/>
      <c r="F94" s="13"/>
      <c r="G94" s="13"/>
    </row>
    <row r="95" spans="1:7" x14ac:dyDescent="0.25">
      <c r="A95" s="13"/>
      <c r="B95" s="13"/>
      <c r="C95" s="13"/>
      <c r="D95" s="13"/>
      <c r="E95" s="13"/>
      <c r="F95" s="13"/>
      <c r="G95" s="13"/>
    </row>
    <row r="96" spans="1:7" x14ac:dyDescent="0.25">
      <c r="A96" s="13"/>
      <c r="B96" s="13"/>
      <c r="C96" s="13"/>
      <c r="D96" s="13"/>
      <c r="E96" s="13"/>
      <c r="F96" s="13"/>
      <c r="G96" s="13"/>
    </row>
    <row r="97" spans="1:7" x14ac:dyDescent="0.25">
      <c r="A97" s="13"/>
      <c r="B97" s="13"/>
      <c r="C97" s="13"/>
      <c r="D97" s="13"/>
      <c r="E97" s="13"/>
      <c r="F97" s="13"/>
      <c r="G97" s="13"/>
    </row>
    <row r="98" spans="1:7" x14ac:dyDescent="0.25">
      <c r="A98" s="13"/>
      <c r="B98" s="13"/>
      <c r="C98" s="13"/>
      <c r="D98" s="13"/>
      <c r="E98" s="13"/>
      <c r="F98" s="13"/>
      <c r="G98" s="13"/>
    </row>
    <row r="99" spans="1:7" x14ac:dyDescent="0.25">
      <c r="A99" s="13"/>
      <c r="B99" s="13"/>
      <c r="C99" s="13"/>
      <c r="D99" s="13"/>
      <c r="E99" s="13"/>
      <c r="F99" s="13"/>
      <c r="G99" s="13"/>
    </row>
    <row r="100" spans="1:7" x14ac:dyDescent="0.25">
      <c r="A100" s="13"/>
      <c r="B100" s="13"/>
      <c r="C100" s="13"/>
      <c r="D100" s="13"/>
      <c r="E100" s="13"/>
      <c r="F100" s="13"/>
      <c r="G100" s="13"/>
    </row>
    <row r="101" spans="1:7" x14ac:dyDescent="0.25">
      <c r="A101" s="13"/>
      <c r="B101" s="13"/>
      <c r="C101" s="13"/>
      <c r="D101" s="13"/>
      <c r="E101" s="13"/>
      <c r="F101" s="13"/>
      <c r="G101" s="13"/>
    </row>
    <row r="102" spans="1:7" x14ac:dyDescent="0.25">
      <c r="A102" s="13"/>
      <c r="B102" s="13"/>
      <c r="C102" s="13"/>
      <c r="D102" s="13"/>
      <c r="E102" s="13"/>
      <c r="F102" s="13"/>
      <c r="G102" s="13"/>
    </row>
    <row r="103" spans="1:7" x14ac:dyDescent="0.25">
      <c r="A103" s="13"/>
      <c r="B103" s="13"/>
      <c r="C103" s="13"/>
      <c r="D103" s="13"/>
      <c r="E103" s="13"/>
      <c r="F103" s="13"/>
      <c r="G103" s="13"/>
    </row>
    <row r="104" spans="1:7" x14ac:dyDescent="0.25">
      <c r="A104" s="13"/>
      <c r="B104" s="13"/>
      <c r="C104" s="13"/>
      <c r="D104" s="13"/>
      <c r="E104" s="13"/>
      <c r="F104" s="13"/>
      <c r="G104" s="13"/>
    </row>
    <row r="105" spans="1:7" x14ac:dyDescent="0.25">
      <c r="A105" s="13"/>
      <c r="B105" s="13"/>
      <c r="C105" s="13"/>
      <c r="D105" s="13"/>
      <c r="E105" s="13"/>
      <c r="F105" s="13"/>
      <c r="G105" s="13"/>
    </row>
    <row r="106" spans="1:7" x14ac:dyDescent="0.25">
      <c r="A106" s="13"/>
      <c r="B106" s="13"/>
      <c r="C106" s="13"/>
      <c r="D106" s="13"/>
      <c r="E106" s="13"/>
      <c r="F106" s="13"/>
      <c r="G106" s="13"/>
    </row>
    <row r="107" spans="1:7" x14ac:dyDescent="0.25">
      <c r="A107" s="13"/>
      <c r="B107" s="13"/>
      <c r="C107" s="13"/>
      <c r="D107" s="13"/>
      <c r="E107" s="13"/>
      <c r="F107" s="13"/>
      <c r="G107" s="13"/>
    </row>
    <row r="108" spans="1:7" x14ac:dyDescent="0.25">
      <c r="A108" s="13"/>
      <c r="B108" s="13"/>
      <c r="C108" s="13"/>
      <c r="D108" s="13"/>
      <c r="E108" s="13"/>
      <c r="F108" s="13"/>
      <c r="G10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45753-EE82-4ED0-8A4E-2405DE515752}">
  <dimension ref="A1:S74"/>
  <sheetViews>
    <sheetView zoomScaleNormal="100" workbookViewId="0">
      <selection activeCell="F4" sqref="F4"/>
    </sheetView>
  </sheetViews>
  <sheetFormatPr defaultRowHeight="15" x14ac:dyDescent="0.25"/>
  <cols>
    <col min="1" max="1" width="6.7109375" customWidth="1"/>
    <col min="2" max="2" width="15.7109375" customWidth="1"/>
    <col min="4" max="4" width="27.28515625" customWidth="1"/>
    <col min="5" max="5" width="24.42578125" customWidth="1"/>
    <col min="6" max="6" width="22" customWidth="1"/>
    <col min="7" max="7" width="18" customWidth="1"/>
    <col min="9" max="9" width="20.5703125" customWidth="1"/>
    <col min="10" max="10" width="18.7109375" customWidth="1"/>
    <col min="11" max="11" width="31.140625" customWidth="1"/>
  </cols>
  <sheetData>
    <row r="1" spans="1:19" x14ac:dyDescent="0.25">
      <c r="D1" s="31" t="s">
        <v>57</v>
      </c>
      <c r="E1" s="32"/>
      <c r="F1" s="32"/>
    </row>
    <row r="2" spans="1:19" x14ac:dyDescent="0.25">
      <c r="D2" s="32"/>
      <c r="E2" s="32"/>
      <c r="F2" s="32"/>
    </row>
    <row r="3" spans="1:19" ht="15.75" thickBot="1" x14ac:dyDescent="0.3"/>
    <row r="4" spans="1:19" ht="15.75" thickBot="1" x14ac:dyDescent="0.3">
      <c r="A4" s="9" t="s">
        <v>12</v>
      </c>
      <c r="B4" s="10" t="s">
        <v>13</v>
      </c>
      <c r="C4" s="10" t="s">
        <v>14</v>
      </c>
      <c r="D4" s="33" t="s">
        <v>58</v>
      </c>
      <c r="E4" s="34" t="s">
        <v>59</v>
      </c>
      <c r="F4" s="127" t="s">
        <v>60</v>
      </c>
      <c r="G4" s="13"/>
      <c r="I4" s="123" t="s">
        <v>76</v>
      </c>
      <c r="J4" s="124" t="s">
        <v>77</v>
      </c>
      <c r="K4" s="125" t="s">
        <v>78</v>
      </c>
      <c r="M4" s="25" t="s">
        <v>50</v>
      </c>
      <c r="N4" s="26"/>
      <c r="O4" s="26"/>
      <c r="P4" s="26"/>
      <c r="Q4" s="26"/>
      <c r="R4" s="26"/>
      <c r="S4" s="27"/>
    </row>
    <row r="5" spans="1:19" x14ac:dyDescent="0.25">
      <c r="A5" s="2">
        <v>1</v>
      </c>
      <c r="B5" s="2" t="s">
        <v>19</v>
      </c>
      <c r="C5" s="2">
        <v>2017</v>
      </c>
      <c r="D5" s="108">
        <f>I5*K5</f>
        <v>522058668000</v>
      </c>
      <c r="E5" s="108">
        <f>J5*K5</f>
        <v>589896800000</v>
      </c>
      <c r="F5" s="2">
        <f>D5/E5</f>
        <v>0.88500000000000001</v>
      </c>
      <c r="G5" s="13">
        <f>D5/E5</f>
        <v>0.88500000000000001</v>
      </c>
      <c r="H5" s="13" t="s">
        <v>19</v>
      </c>
      <c r="I5" s="45">
        <v>885</v>
      </c>
      <c r="J5" s="45">
        <v>1000</v>
      </c>
      <c r="K5" s="45">
        <v>589896800</v>
      </c>
      <c r="M5" s="28" t="s">
        <v>51</v>
      </c>
      <c r="N5" s="18"/>
      <c r="O5" s="18"/>
      <c r="P5" s="18"/>
      <c r="Q5" s="18"/>
      <c r="R5" s="18"/>
      <c r="S5" s="19"/>
    </row>
    <row r="6" spans="1:19" ht="15.75" thickBot="1" x14ac:dyDescent="0.3">
      <c r="A6" s="2"/>
      <c r="B6" s="4"/>
      <c r="C6" s="4">
        <v>2018</v>
      </c>
      <c r="D6" s="108">
        <f t="shared" ref="D6:D69" si="0">I6*K6</f>
        <v>542705056000</v>
      </c>
      <c r="E6" s="108">
        <f t="shared" ref="E6:E69" si="1">J6*K6</f>
        <v>589896800000</v>
      </c>
      <c r="F6" s="2">
        <f t="shared" ref="F6:F69" si="2">D6/E6</f>
        <v>0.92</v>
      </c>
      <c r="G6" s="13">
        <f t="shared" ref="G6:G69" si="3">D6/E6</f>
        <v>0.92</v>
      </c>
      <c r="H6" s="13"/>
      <c r="I6" s="45">
        <v>920</v>
      </c>
      <c r="J6" s="45">
        <v>1000</v>
      </c>
      <c r="K6" s="45">
        <v>589896800</v>
      </c>
      <c r="M6" s="29"/>
      <c r="N6" s="21"/>
      <c r="O6" s="21"/>
      <c r="P6" s="21"/>
      <c r="Q6" s="21"/>
      <c r="R6" s="21"/>
      <c r="S6" s="22"/>
    </row>
    <row r="7" spans="1:19" ht="15.75" thickBot="1" x14ac:dyDescent="0.3">
      <c r="A7" s="2"/>
      <c r="B7" s="4"/>
      <c r="C7" s="4">
        <v>2019</v>
      </c>
      <c r="D7" s="108">
        <f t="shared" si="0"/>
        <v>616442156000</v>
      </c>
      <c r="E7" s="108">
        <f t="shared" si="1"/>
        <v>589896800000</v>
      </c>
      <c r="F7" s="2">
        <f t="shared" si="2"/>
        <v>1.0449999999999999</v>
      </c>
      <c r="G7" s="13">
        <f t="shared" si="3"/>
        <v>1.0449999999999999</v>
      </c>
      <c r="H7" s="13"/>
      <c r="I7" s="45">
        <v>1045</v>
      </c>
      <c r="J7" s="45">
        <v>1000</v>
      </c>
      <c r="K7" s="45">
        <v>589896800</v>
      </c>
      <c r="M7" s="18"/>
      <c r="N7" s="18"/>
      <c r="O7" s="18"/>
      <c r="P7" s="18"/>
      <c r="Q7" s="18"/>
      <c r="R7" s="18"/>
      <c r="S7" s="18"/>
    </row>
    <row r="8" spans="1:19" x14ac:dyDescent="0.25">
      <c r="A8" s="2"/>
      <c r="B8" s="4"/>
      <c r="C8" s="4">
        <v>2020</v>
      </c>
      <c r="D8" s="108">
        <f t="shared" si="0"/>
        <v>861249328000</v>
      </c>
      <c r="E8" s="108">
        <f t="shared" si="1"/>
        <v>589896800000</v>
      </c>
      <c r="F8" s="2">
        <f t="shared" si="2"/>
        <v>1.46</v>
      </c>
      <c r="G8" s="13">
        <f t="shared" si="3"/>
        <v>1.46</v>
      </c>
      <c r="H8" s="13"/>
      <c r="I8" s="45">
        <v>1460</v>
      </c>
      <c r="J8" s="45">
        <v>1000</v>
      </c>
      <c r="K8" s="45">
        <v>589896800</v>
      </c>
      <c r="M8" s="25" t="s">
        <v>52</v>
      </c>
      <c r="N8" s="26"/>
      <c r="O8" s="26"/>
      <c r="P8" s="26"/>
      <c r="Q8" s="26"/>
      <c r="R8" s="26"/>
      <c r="S8" s="27"/>
    </row>
    <row r="9" spans="1:19" ht="15.75" thickBot="1" x14ac:dyDescent="0.3">
      <c r="A9" s="2"/>
      <c r="B9" s="4"/>
      <c r="C9" s="101">
        <v>2021</v>
      </c>
      <c r="D9" s="109">
        <f t="shared" si="0"/>
        <v>1940760472000</v>
      </c>
      <c r="E9" s="109">
        <f t="shared" si="1"/>
        <v>589896800000</v>
      </c>
      <c r="F9" s="2">
        <f t="shared" si="2"/>
        <v>3.29</v>
      </c>
      <c r="G9" s="13">
        <f t="shared" si="3"/>
        <v>3.29</v>
      </c>
      <c r="H9" s="13"/>
      <c r="I9" s="46">
        <v>3290</v>
      </c>
      <c r="J9" s="46">
        <v>1000</v>
      </c>
      <c r="K9" s="47">
        <v>589896800</v>
      </c>
      <c r="M9" s="30" t="s">
        <v>53</v>
      </c>
      <c r="N9" s="18"/>
      <c r="O9" s="18"/>
      <c r="P9" s="18"/>
      <c r="Q9" s="18"/>
      <c r="R9" s="18"/>
      <c r="S9" s="19"/>
    </row>
    <row r="10" spans="1:19" x14ac:dyDescent="0.25">
      <c r="A10" s="2" t="s">
        <v>5</v>
      </c>
      <c r="B10" s="4" t="s">
        <v>21</v>
      </c>
      <c r="C10" s="2">
        <v>2017</v>
      </c>
      <c r="D10" s="108">
        <f t="shared" si="0"/>
        <v>6973725000000</v>
      </c>
      <c r="E10" s="108">
        <f t="shared" si="1"/>
        <v>588500000000</v>
      </c>
      <c r="F10" s="2">
        <f t="shared" si="2"/>
        <v>11.85</v>
      </c>
      <c r="G10" s="13">
        <f t="shared" si="3"/>
        <v>11.85</v>
      </c>
      <c r="H10" s="13" t="s">
        <v>21</v>
      </c>
      <c r="I10" s="48">
        <v>1185</v>
      </c>
      <c r="J10" s="48">
        <v>100</v>
      </c>
      <c r="K10" s="48">
        <v>5885000000</v>
      </c>
      <c r="M10" s="28" t="s">
        <v>54</v>
      </c>
      <c r="N10" s="18"/>
      <c r="O10" s="18"/>
      <c r="P10" s="18"/>
      <c r="Q10" s="18"/>
      <c r="R10" s="18"/>
      <c r="S10" s="19"/>
    </row>
    <row r="11" spans="1:19" x14ac:dyDescent="0.25">
      <c r="A11" s="2"/>
      <c r="B11" s="4"/>
      <c r="C11" s="4">
        <v>2018</v>
      </c>
      <c r="D11" s="108">
        <f t="shared" si="0"/>
        <v>2036210000000</v>
      </c>
      <c r="E11" s="108">
        <f t="shared" si="1"/>
        <v>588500000000</v>
      </c>
      <c r="F11" s="2">
        <f t="shared" si="2"/>
        <v>3.46</v>
      </c>
      <c r="G11" s="13">
        <f t="shared" si="3"/>
        <v>3.46</v>
      </c>
      <c r="H11" s="13"/>
      <c r="I11" s="45">
        <v>346</v>
      </c>
      <c r="J11" s="45">
        <v>100</v>
      </c>
      <c r="K11" s="45">
        <v>5885000000</v>
      </c>
      <c r="M11" s="30" t="s">
        <v>55</v>
      </c>
      <c r="N11" s="18"/>
      <c r="O11" s="18"/>
      <c r="P11" s="18"/>
      <c r="Q11" s="18"/>
      <c r="R11" s="18"/>
      <c r="S11" s="19"/>
    </row>
    <row r="12" spans="1:19" ht="15.75" thickBot="1" x14ac:dyDescent="0.3">
      <c r="A12" s="2"/>
      <c r="B12" s="4"/>
      <c r="C12" s="4">
        <v>2019</v>
      </c>
      <c r="D12" s="108">
        <f t="shared" si="0"/>
        <v>2200990000000</v>
      </c>
      <c r="E12" s="108">
        <f t="shared" si="1"/>
        <v>588500000000</v>
      </c>
      <c r="F12" s="2">
        <f t="shared" si="2"/>
        <v>3.74</v>
      </c>
      <c r="G12" s="13">
        <f t="shared" si="3"/>
        <v>3.74</v>
      </c>
      <c r="H12" s="13"/>
      <c r="I12" s="45">
        <v>374</v>
      </c>
      <c r="J12" s="45">
        <v>100</v>
      </c>
      <c r="K12" s="45">
        <v>5885000000</v>
      </c>
      <c r="M12" s="29" t="s">
        <v>56</v>
      </c>
      <c r="N12" s="21"/>
      <c r="O12" s="21"/>
      <c r="P12" s="21"/>
      <c r="Q12" s="21"/>
      <c r="R12" s="21"/>
      <c r="S12" s="22"/>
    </row>
    <row r="13" spans="1:19" x14ac:dyDescent="0.25">
      <c r="A13" s="2"/>
      <c r="B13" s="4"/>
      <c r="C13" s="4">
        <v>2020</v>
      </c>
      <c r="D13" s="108">
        <f t="shared" si="0"/>
        <v>1777270000000</v>
      </c>
      <c r="E13" s="108">
        <f t="shared" si="1"/>
        <v>588500000000</v>
      </c>
      <c r="F13" s="2">
        <f t="shared" si="2"/>
        <v>3.02</v>
      </c>
      <c r="G13" s="13">
        <f t="shared" si="3"/>
        <v>3.02</v>
      </c>
      <c r="H13" s="13"/>
      <c r="I13" s="45">
        <v>302</v>
      </c>
      <c r="J13" s="45">
        <v>100</v>
      </c>
      <c r="K13" s="45">
        <v>5885000000</v>
      </c>
    </row>
    <row r="14" spans="1:19" ht="15.75" thickBot="1" x14ac:dyDescent="0.3">
      <c r="A14" s="2"/>
      <c r="B14" s="4"/>
      <c r="C14" s="101">
        <v>2021</v>
      </c>
      <c r="D14" s="109">
        <f t="shared" si="0"/>
        <v>1706650000000</v>
      </c>
      <c r="E14" s="109">
        <f t="shared" si="1"/>
        <v>588500000000</v>
      </c>
      <c r="F14" s="2">
        <f t="shared" si="2"/>
        <v>2.9</v>
      </c>
      <c r="G14" s="13">
        <f t="shared" si="3"/>
        <v>2.9</v>
      </c>
      <c r="H14" s="13"/>
      <c r="I14" s="46">
        <v>290</v>
      </c>
      <c r="J14" s="46">
        <v>100</v>
      </c>
      <c r="K14" s="46">
        <v>5885000000</v>
      </c>
    </row>
    <row r="15" spans="1:19" x14ac:dyDescent="0.25">
      <c r="A15" s="2" t="s">
        <v>7</v>
      </c>
      <c r="B15" s="4" t="s">
        <v>22</v>
      </c>
      <c r="C15" s="2">
        <v>2017</v>
      </c>
      <c r="D15" s="108">
        <f t="shared" si="0"/>
        <v>767550000000</v>
      </c>
      <c r="E15" s="108">
        <f t="shared" si="1"/>
        <v>148750000000</v>
      </c>
      <c r="F15" s="2">
        <f t="shared" si="2"/>
        <v>5.16</v>
      </c>
      <c r="G15" s="13">
        <f t="shared" si="3"/>
        <v>5.16</v>
      </c>
      <c r="H15" s="56" t="s">
        <v>22</v>
      </c>
      <c r="I15" s="48">
        <v>1290</v>
      </c>
      <c r="J15" s="48">
        <v>250</v>
      </c>
      <c r="K15" s="49">
        <v>595000000</v>
      </c>
    </row>
    <row r="16" spans="1:19" x14ac:dyDescent="0.25">
      <c r="A16" s="2"/>
      <c r="B16" s="4"/>
      <c r="C16" s="4">
        <v>2018</v>
      </c>
      <c r="D16" s="108">
        <f t="shared" si="0"/>
        <v>818125000000</v>
      </c>
      <c r="E16" s="108">
        <f t="shared" si="1"/>
        <v>148750000000</v>
      </c>
      <c r="F16" s="2">
        <f t="shared" si="2"/>
        <v>5.5</v>
      </c>
      <c r="G16" s="13">
        <f t="shared" si="3"/>
        <v>5.5</v>
      </c>
      <c r="H16" s="13"/>
      <c r="I16" s="45">
        <v>1375</v>
      </c>
      <c r="J16" s="45">
        <v>250</v>
      </c>
      <c r="K16" s="45">
        <v>595000000</v>
      </c>
    </row>
    <row r="17" spans="1:11" x14ac:dyDescent="0.25">
      <c r="A17" s="2"/>
      <c r="B17" s="4"/>
      <c r="C17" s="4">
        <v>2019</v>
      </c>
      <c r="D17" s="108">
        <f t="shared" si="0"/>
        <v>993650000000</v>
      </c>
      <c r="E17" s="108">
        <f t="shared" si="1"/>
        <v>148750000000</v>
      </c>
      <c r="F17" s="2">
        <f t="shared" si="2"/>
        <v>6.68</v>
      </c>
      <c r="G17" s="13">
        <f t="shared" si="3"/>
        <v>6.68</v>
      </c>
      <c r="H17" s="13"/>
      <c r="I17" s="45">
        <v>1670</v>
      </c>
      <c r="J17" s="45">
        <v>250</v>
      </c>
      <c r="K17" s="45">
        <v>595000000</v>
      </c>
    </row>
    <row r="18" spans="1:11" x14ac:dyDescent="0.25">
      <c r="A18" s="2"/>
      <c r="B18" s="4"/>
      <c r="C18" s="4">
        <v>2020</v>
      </c>
      <c r="D18" s="108">
        <f t="shared" si="0"/>
        <v>1062075000000</v>
      </c>
      <c r="E18" s="108">
        <f t="shared" si="1"/>
        <v>148750000000</v>
      </c>
      <c r="F18" s="2">
        <f t="shared" si="2"/>
        <v>7.14</v>
      </c>
      <c r="G18" s="13">
        <f t="shared" si="3"/>
        <v>7.14</v>
      </c>
      <c r="H18" s="13"/>
      <c r="I18" s="45">
        <v>1785</v>
      </c>
      <c r="J18" s="45">
        <v>250</v>
      </c>
      <c r="K18" s="45">
        <v>595000000</v>
      </c>
    </row>
    <row r="19" spans="1:11" ht="15.75" thickBot="1" x14ac:dyDescent="0.3">
      <c r="A19" s="2"/>
      <c r="B19" s="4"/>
      <c r="C19" s="101">
        <v>2021</v>
      </c>
      <c r="D19" s="109">
        <f t="shared" si="0"/>
        <v>1118600000000</v>
      </c>
      <c r="E19" s="109">
        <f t="shared" si="1"/>
        <v>148750000000</v>
      </c>
      <c r="F19" s="2">
        <f t="shared" si="2"/>
        <v>7.52</v>
      </c>
      <c r="G19" s="13">
        <f t="shared" si="3"/>
        <v>7.52</v>
      </c>
      <c r="H19" s="13"/>
      <c r="I19" s="46">
        <v>1880</v>
      </c>
      <c r="J19" s="46">
        <v>250</v>
      </c>
      <c r="K19" s="46">
        <v>595000000</v>
      </c>
    </row>
    <row r="20" spans="1:11" x14ac:dyDescent="0.25">
      <c r="A20" s="2" t="s">
        <v>39</v>
      </c>
      <c r="B20" s="4" t="s">
        <v>23</v>
      </c>
      <c r="C20" s="2">
        <v>2017</v>
      </c>
      <c r="D20" s="108">
        <f t="shared" si="0"/>
        <v>1661000000000</v>
      </c>
      <c r="E20" s="108">
        <f t="shared" si="1"/>
        <v>220000000000</v>
      </c>
      <c r="F20" s="2">
        <f t="shared" si="2"/>
        <v>7.55</v>
      </c>
      <c r="G20" s="13">
        <f t="shared" si="3"/>
        <v>7.55</v>
      </c>
      <c r="H20" s="13" t="s">
        <v>23</v>
      </c>
      <c r="I20" s="48">
        <v>755</v>
      </c>
      <c r="J20" s="48">
        <v>100</v>
      </c>
      <c r="K20" s="48">
        <v>2200000000</v>
      </c>
    </row>
    <row r="21" spans="1:11" x14ac:dyDescent="0.25">
      <c r="A21" s="2"/>
      <c r="B21" s="4"/>
      <c r="C21" s="4">
        <v>2018</v>
      </c>
      <c r="D21" s="108">
        <f t="shared" si="0"/>
        <v>3408000000000</v>
      </c>
      <c r="E21" s="108">
        <f t="shared" si="1"/>
        <v>240000000000</v>
      </c>
      <c r="F21" s="2">
        <f t="shared" si="2"/>
        <v>14.2</v>
      </c>
      <c r="G21" s="13">
        <f t="shared" si="3"/>
        <v>14.2</v>
      </c>
      <c r="H21" s="13"/>
      <c r="I21" s="45">
        <v>284</v>
      </c>
      <c r="J21" s="45">
        <v>20</v>
      </c>
      <c r="K21" s="45">
        <v>12000000000</v>
      </c>
    </row>
    <row r="22" spans="1:11" x14ac:dyDescent="0.25">
      <c r="A22" s="2"/>
      <c r="B22" s="4"/>
      <c r="C22" s="4">
        <v>2019</v>
      </c>
      <c r="D22" s="108">
        <f t="shared" si="0"/>
        <v>6540000000000</v>
      </c>
      <c r="E22" s="108">
        <f t="shared" si="1"/>
        <v>240000000000</v>
      </c>
      <c r="F22" s="2">
        <f t="shared" si="2"/>
        <v>27.25</v>
      </c>
      <c r="G22" s="13">
        <f t="shared" si="3"/>
        <v>27.25</v>
      </c>
      <c r="H22" s="13"/>
      <c r="I22" s="45">
        <v>545</v>
      </c>
      <c r="J22" s="45">
        <v>20</v>
      </c>
      <c r="K22" s="45">
        <v>12000000000</v>
      </c>
    </row>
    <row r="23" spans="1:11" x14ac:dyDescent="0.25">
      <c r="A23" s="2"/>
      <c r="B23" s="4"/>
      <c r="C23" s="4">
        <v>2020</v>
      </c>
      <c r="D23" s="108">
        <f t="shared" si="0"/>
        <v>6000000000000</v>
      </c>
      <c r="E23" s="108">
        <f t="shared" si="1"/>
        <v>240000000000</v>
      </c>
      <c r="F23" s="2">
        <f t="shared" si="2"/>
        <v>25</v>
      </c>
      <c r="G23" s="13">
        <f t="shared" si="3"/>
        <v>25</v>
      </c>
      <c r="H23" s="13"/>
      <c r="I23" s="50">
        <v>500</v>
      </c>
      <c r="J23" s="45">
        <v>20</v>
      </c>
      <c r="K23" s="51">
        <v>12000000000</v>
      </c>
    </row>
    <row r="24" spans="1:11" ht="15.75" thickBot="1" x14ac:dyDescent="0.3">
      <c r="A24" s="2"/>
      <c r="B24" s="4"/>
      <c r="C24" s="101">
        <v>2021</v>
      </c>
      <c r="D24" s="109">
        <f t="shared" si="0"/>
        <v>5640000000000</v>
      </c>
      <c r="E24" s="109">
        <f t="shared" si="1"/>
        <v>240000000000</v>
      </c>
      <c r="F24" s="2">
        <f t="shared" si="2"/>
        <v>23.5</v>
      </c>
      <c r="G24" s="13">
        <f t="shared" si="3"/>
        <v>23.5</v>
      </c>
      <c r="H24" s="13"/>
      <c r="I24" s="46">
        <v>470</v>
      </c>
      <c r="J24" s="46">
        <v>20</v>
      </c>
      <c r="K24" s="46">
        <v>12000000000</v>
      </c>
    </row>
    <row r="25" spans="1:11" x14ac:dyDescent="0.25">
      <c r="A25" s="2" t="s">
        <v>40</v>
      </c>
      <c r="B25" s="4" t="s">
        <v>24</v>
      </c>
      <c r="C25" s="2">
        <v>2017</v>
      </c>
      <c r="D25" s="108">
        <f t="shared" si="0"/>
        <v>3675025039500</v>
      </c>
      <c r="E25" s="108">
        <f t="shared" si="1"/>
        <v>16013181000</v>
      </c>
      <c r="F25" s="2">
        <f t="shared" si="2"/>
        <v>229.5</v>
      </c>
      <c r="G25" s="13">
        <f t="shared" si="3"/>
        <v>229.5</v>
      </c>
      <c r="H25" s="13" t="s">
        <v>24</v>
      </c>
      <c r="I25" s="48">
        <v>4590</v>
      </c>
      <c r="J25" s="45">
        <v>20</v>
      </c>
      <c r="K25" s="48">
        <v>800659050</v>
      </c>
    </row>
    <row r="26" spans="1:11" x14ac:dyDescent="0.25">
      <c r="A26" s="2"/>
      <c r="B26" s="4"/>
      <c r="C26" s="4">
        <v>2018</v>
      </c>
      <c r="D26" s="108">
        <f t="shared" si="0"/>
        <v>4403624775000</v>
      </c>
      <c r="E26" s="108">
        <f t="shared" si="1"/>
        <v>16013181000</v>
      </c>
      <c r="F26" s="2">
        <f t="shared" si="2"/>
        <v>275</v>
      </c>
      <c r="G26" s="13">
        <f t="shared" si="3"/>
        <v>275</v>
      </c>
      <c r="H26" s="13"/>
      <c r="I26" s="45">
        <v>5500</v>
      </c>
      <c r="J26" s="45">
        <v>20</v>
      </c>
      <c r="K26" s="48">
        <v>800659050</v>
      </c>
    </row>
    <row r="27" spans="1:11" x14ac:dyDescent="0.25">
      <c r="A27" s="2"/>
      <c r="B27" s="4"/>
      <c r="C27" s="4">
        <v>2019</v>
      </c>
      <c r="D27" s="108">
        <f t="shared" si="0"/>
        <v>5444481540000</v>
      </c>
      <c r="E27" s="108">
        <f t="shared" si="1"/>
        <v>16013181000</v>
      </c>
      <c r="F27" s="2">
        <f t="shared" si="2"/>
        <v>340</v>
      </c>
      <c r="G27" s="13">
        <f t="shared" si="3"/>
        <v>340</v>
      </c>
      <c r="H27" s="13"/>
      <c r="I27" s="45">
        <v>6800</v>
      </c>
      <c r="J27" s="45">
        <v>20</v>
      </c>
      <c r="K27" s="48">
        <v>800659050</v>
      </c>
    </row>
    <row r="28" spans="1:11" x14ac:dyDescent="0.25">
      <c r="A28" s="2"/>
      <c r="B28" s="4"/>
      <c r="C28" s="4">
        <v>2020</v>
      </c>
      <c r="D28" s="108">
        <f t="shared" si="0"/>
        <v>3522899820000</v>
      </c>
      <c r="E28" s="108">
        <f t="shared" si="1"/>
        <v>16013181000</v>
      </c>
      <c r="F28" s="2">
        <f t="shared" si="2"/>
        <v>220</v>
      </c>
      <c r="G28" s="13">
        <f t="shared" si="3"/>
        <v>220</v>
      </c>
      <c r="H28" s="13"/>
      <c r="I28" s="45">
        <v>4400</v>
      </c>
      <c r="J28" s="45">
        <v>20</v>
      </c>
      <c r="K28" s="48">
        <v>800659050</v>
      </c>
    </row>
    <row r="29" spans="1:11" ht="15.75" thickBot="1" x14ac:dyDescent="0.3">
      <c r="A29" s="2"/>
      <c r="B29" s="4"/>
      <c r="C29" s="101">
        <v>2021</v>
      </c>
      <c r="D29" s="109">
        <f t="shared" si="0"/>
        <v>2994464847000</v>
      </c>
      <c r="E29" s="109">
        <f t="shared" si="1"/>
        <v>16013181000</v>
      </c>
      <c r="F29" s="2">
        <f t="shared" si="2"/>
        <v>187</v>
      </c>
      <c r="G29" s="13">
        <f t="shared" si="3"/>
        <v>187</v>
      </c>
      <c r="H29" s="13"/>
      <c r="I29" s="46">
        <v>3740</v>
      </c>
      <c r="J29" s="46">
        <v>20</v>
      </c>
      <c r="K29" s="46">
        <v>800659050</v>
      </c>
    </row>
    <row r="30" spans="1:11" x14ac:dyDescent="0.25">
      <c r="A30" s="2" t="s">
        <v>41</v>
      </c>
      <c r="B30" s="4" t="s">
        <v>25</v>
      </c>
      <c r="C30" s="2">
        <v>2017</v>
      </c>
      <c r="D30" s="108">
        <f t="shared" si="0"/>
        <v>240800000000</v>
      </c>
      <c r="E30" s="108">
        <f t="shared" si="1"/>
        <v>70000000000</v>
      </c>
      <c r="F30" s="2">
        <f t="shared" si="2"/>
        <v>3.44</v>
      </c>
      <c r="G30" s="13">
        <f t="shared" si="3"/>
        <v>3.44</v>
      </c>
      <c r="H30" s="13" t="s">
        <v>25</v>
      </c>
      <c r="I30" s="48">
        <v>344</v>
      </c>
      <c r="J30" s="48">
        <v>100</v>
      </c>
      <c r="K30" s="48">
        <v>700000000</v>
      </c>
    </row>
    <row r="31" spans="1:11" x14ac:dyDescent="0.25">
      <c r="A31" s="2"/>
      <c r="B31" s="4"/>
      <c r="C31" s="4">
        <v>2018</v>
      </c>
      <c r="D31" s="108">
        <f t="shared" si="0"/>
        <v>1715500000000</v>
      </c>
      <c r="E31" s="108">
        <f t="shared" si="1"/>
        <v>235000000000</v>
      </c>
      <c r="F31" s="2">
        <f t="shared" si="2"/>
        <v>7.3</v>
      </c>
      <c r="G31" s="13">
        <f t="shared" si="3"/>
        <v>7.3</v>
      </c>
      <c r="H31" s="13"/>
      <c r="I31" s="45">
        <v>730</v>
      </c>
      <c r="J31" s="48">
        <v>100</v>
      </c>
      <c r="K31" s="45">
        <v>2350000000</v>
      </c>
    </row>
    <row r="32" spans="1:11" x14ac:dyDescent="0.25">
      <c r="A32" s="2"/>
      <c r="B32" s="4"/>
      <c r="C32" s="4">
        <v>2019</v>
      </c>
      <c r="D32" s="108">
        <f t="shared" si="0"/>
        <v>2235701170000</v>
      </c>
      <c r="E32" s="108">
        <f t="shared" si="1"/>
        <v>237840550000</v>
      </c>
      <c r="F32" s="2">
        <f t="shared" si="2"/>
        <v>9.4</v>
      </c>
      <c r="G32" s="13">
        <f t="shared" si="3"/>
        <v>9.4</v>
      </c>
      <c r="H32" s="13"/>
      <c r="I32" s="45">
        <v>940</v>
      </c>
      <c r="J32" s="48">
        <v>100</v>
      </c>
      <c r="K32" s="45">
        <v>2378405500</v>
      </c>
    </row>
    <row r="33" spans="1:11" x14ac:dyDescent="0.25">
      <c r="A33" s="2"/>
      <c r="B33" s="4"/>
      <c r="C33" s="4">
        <v>2020</v>
      </c>
      <c r="D33" s="108">
        <f t="shared" si="0"/>
        <v>2429115922680</v>
      </c>
      <c r="E33" s="108">
        <f t="shared" si="1"/>
        <v>967775268000</v>
      </c>
      <c r="F33" s="2">
        <f t="shared" si="2"/>
        <v>2.5099999999999998</v>
      </c>
      <c r="G33" s="13">
        <f t="shared" si="3"/>
        <v>2.5099999999999998</v>
      </c>
      <c r="H33" s="13"/>
      <c r="I33" s="45">
        <v>251</v>
      </c>
      <c r="J33" s="45">
        <v>100</v>
      </c>
      <c r="K33" s="45">
        <v>9677752680</v>
      </c>
    </row>
    <row r="34" spans="1:11" ht="15.75" thickBot="1" x14ac:dyDescent="0.3">
      <c r="A34" s="2"/>
      <c r="B34" s="4"/>
      <c r="C34" s="101">
        <v>2021</v>
      </c>
      <c r="D34" s="109">
        <f t="shared" si="0"/>
        <v>1829095256520</v>
      </c>
      <c r="E34" s="109">
        <f t="shared" si="1"/>
        <v>241943817000</v>
      </c>
      <c r="F34" s="2">
        <f t="shared" si="2"/>
        <v>7.56</v>
      </c>
      <c r="G34" s="13">
        <f t="shared" si="3"/>
        <v>7.56</v>
      </c>
      <c r="H34" s="13"/>
      <c r="I34" s="46">
        <v>756</v>
      </c>
      <c r="J34" s="46">
        <v>100</v>
      </c>
      <c r="K34" s="52">
        <v>2419438170</v>
      </c>
    </row>
    <row r="35" spans="1:11" x14ac:dyDescent="0.25">
      <c r="A35" s="2" t="s">
        <v>42</v>
      </c>
      <c r="B35" s="4" t="s">
        <v>26</v>
      </c>
      <c r="C35" s="2">
        <v>2017</v>
      </c>
      <c r="D35" s="108">
        <f t="shared" si="0"/>
        <v>103791800</v>
      </c>
      <c r="E35" s="108">
        <f t="shared" si="1"/>
        <v>583100</v>
      </c>
      <c r="F35" s="2">
        <f t="shared" si="2"/>
        <v>178</v>
      </c>
      <c r="G35" s="13">
        <f t="shared" si="3"/>
        <v>178</v>
      </c>
      <c r="H35" s="13" t="s">
        <v>26</v>
      </c>
      <c r="I35" s="48">
        <v>8900</v>
      </c>
      <c r="J35" s="48">
        <v>50</v>
      </c>
      <c r="K35" s="48">
        <v>11662</v>
      </c>
    </row>
    <row r="36" spans="1:11" x14ac:dyDescent="0.25">
      <c r="A36" s="2"/>
      <c r="B36" s="4"/>
      <c r="C36" s="4">
        <v>2018</v>
      </c>
      <c r="D36" s="108">
        <f t="shared" si="0"/>
        <v>121867900</v>
      </c>
      <c r="E36" s="108">
        <f t="shared" si="1"/>
        <v>583100</v>
      </c>
      <c r="F36" s="2">
        <f t="shared" si="2"/>
        <v>209</v>
      </c>
      <c r="G36" s="13">
        <f>D36/E36</f>
        <v>209</v>
      </c>
      <c r="H36" s="13"/>
      <c r="I36" s="45">
        <v>10450</v>
      </c>
      <c r="J36" s="48">
        <v>50</v>
      </c>
      <c r="K36" s="48">
        <v>11662</v>
      </c>
    </row>
    <row r="37" spans="1:11" x14ac:dyDescent="0.25">
      <c r="A37" s="2"/>
      <c r="B37" s="4"/>
      <c r="C37" s="4">
        <v>2019</v>
      </c>
      <c r="D37" s="108">
        <f t="shared" si="0"/>
        <v>130031300</v>
      </c>
      <c r="E37" s="108">
        <f t="shared" si="1"/>
        <v>583100</v>
      </c>
      <c r="F37" s="2">
        <f t="shared" si="2"/>
        <v>223</v>
      </c>
      <c r="G37" s="13">
        <f t="shared" si="3"/>
        <v>223</v>
      </c>
      <c r="H37" s="13"/>
      <c r="I37" s="45">
        <v>11150</v>
      </c>
      <c r="J37" s="48">
        <v>50</v>
      </c>
      <c r="K37" s="48">
        <v>11662</v>
      </c>
    </row>
    <row r="38" spans="1:11" x14ac:dyDescent="0.25">
      <c r="A38" s="2"/>
      <c r="B38" s="4"/>
      <c r="C38" s="4">
        <v>2020</v>
      </c>
      <c r="D38" s="108">
        <f t="shared" si="0"/>
        <v>111663650</v>
      </c>
      <c r="E38" s="108">
        <f t="shared" si="1"/>
        <v>583100</v>
      </c>
      <c r="F38" s="2">
        <f t="shared" si="2"/>
        <v>191.5</v>
      </c>
      <c r="G38" s="13">
        <f t="shared" si="3"/>
        <v>191.5</v>
      </c>
      <c r="H38" s="13"/>
      <c r="I38" s="45">
        <v>9575</v>
      </c>
      <c r="J38" s="48">
        <v>50</v>
      </c>
      <c r="K38" s="48">
        <v>11662</v>
      </c>
    </row>
    <row r="39" spans="1:11" ht="15.75" thickBot="1" x14ac:dyDescent="0.3">
      <c r="A39" s="2"/>
      <c r="B39" s="4"/>
      <c r="C39" s="101">
        <v>2021</v>
      </c>
      <c r="D39" s="109">
        <f t="shared" si="0"/>
        <v>101459400</v>
      </c>
      <c r="E39" s="109">
        <f t="shared" si="1"/>
        <v>583100</v>
      </c>
      <c r="F39" s="2">
        <f t="shared" si="2"/>
        <v>174</v>
      </c>
      <c r="G39" s="13">
        <f t="shared" si="3"/>
        <v>174</v>
      </c>
      <c r="H39" s="13"/>
      <c r="I39" s="46">
        <v>8700</v>
      </c>
      <c r="J39" s="46">
        <v>50</v>
      </c>
      <c r="K39" s="46">
        <v>11662</v>
      </c>
    </row>
    <row r="40" spans="1:11" x14ac:dyDescent="0.25">
      <c r="A40" s="2" t="s">
        <v>43</v>
      </c>
      <c r="B40" s="4" t="s">
        <v>27</v>
      </c>
      <c r="C40" s="2">
        <v>2017</v>
      </c>
      <c r="D40" s="108">
        <f t="shared" si="0"/>
        <v>29567531000000</v>
      </c>
      <c r="E40" s="108">
        <f t="shared" si="1"/>
        <v>21070000000</v>
      </c>
      <c r="F40" s="2">
        <f t="shared" si="2"/>
        <v>1403.3</v>
      </c>
      <c r="G40" s="13">
        <f t="shared" si="3"/>
        <v>1403.3</v>
      </c>
      <c r="H40" s="13" t="s">
        <v>27</v>
      </c>
      <c r="I40" s="48">
        <v>14033</v>
      </c>
      <c r="J40" s="48">
        <v>10</v>
      </c>
      <c r="K40" s="48">
        <v>2107000000</v>
      </c>
    </row>
    <row r="41" spans="1:11" x14ac:dyDescent="0.25">
      <c r="A41" s="2"/>
      <c r="B41" s="4"/>
      <c r="C41" s="4">
        <v>2018</v>
      </c>
      <c r="D41" s="108">
        <f t="shared" si="0"/>
        <v>33695144000000</v>
      </c>
      <c r="E41" s="108">
        <f t="shared" si="1"/>
        <v>21070000000</v>
      </c>
      <c r="F41" s="2">
        <f t="shared" si="2"/>
        <v>1599.2</v>
      </c>
      <c r="G41" s="13">
        <f t="shared" si="3"/>
        <v>1599.2</v>
      </c>
      <c r="H41" s="13"/>
      <c r="I41" s="45">
        <v>15992</v>
      </c>
      <c r="J41" s="48">
        <v>10</v>
      </c>
      <c r="K41" s="48">
        <v>2107000000</v>
      </c>
    </row>
    <row r="42" spans="1:11" x14ac:dyDescent="0.25">
      <c r="A42" s="2"/>
      <c r="B42" s="4"/>
      <c r="C42" s="4">
        <v>2019</v>
      </c>
      <c r="D42" s="108">
        <f t="shared" si="0"/>
        <v>33992231000000</v>
      </c>
      <c r="E42" s="108">
        <f t="shared" si="1"/>
        <v>21070000000</v>
      </c>
      <c r="F42" s="2">
        <f t="shared" si="2"/>
        <v>1613.3</v>
      </c>
      <c r="G42" s="13">
        <f t="shared" si="3"/>
        <v>1613.3</v>
      </c>
      <c r="H42" s="13"/>
      <c r="I42" s="45">
        <v>16133</v>
      </c>
      <c r="J42" s="48">
        <v>10</v>
      </c>
      <c r="K42" s="48">
        <v>2107000000</v>
      </c>
    </row>
    <row r="43" spans="1:11" x14ac:dyDescent="0.25">
      <c r="A43" s="2"/>
      <c r="B43" s="4"/>
      <c r="C43" s="4">
        <v>2020</v>
      </c>
      <c r="D43" s="108">
        <f t="shared" si="0"/>
        <v>20052319000000</v>
      </c>
      <c r="E43" s="108">
        <f t="shared" si="1"/>
        <v>21070000000</v>
      </c>
      <c r="F43" s="2">
        <f t="shared" si="2"/>
        <v>951.7</v>
      </c>
      <c r="G43" s="13">
        <f t="shared" si="3"/>
        <v>951.7</v>
      </c>
      <c r="H43" s="13"/>
      <c r="I43" s="45">
        <v>9517</v>
      </c>
      <c r="J43" s="48">
        <v>10</v>
      </c>
      <c r="K43" s="48">
        <v>2107000000</v>
      </c>
    </row>
    <row r="44" spans="1:11" ht="15.75" thickBot="1" x14ac:dyDescent="0.3">
      <c r="A44" s="2"/>
      <c r="B44" s="4"/>
      <c r="C44" s="101">
        <v>2021</v>
      </c>
      <c r="D44" s="109">
        <f t="shared" si="0"/>
        <v>17241581000000</v>
      </c>
      <c r="E44" s="109">
        <f t="shared" si="1"/>
        <v>21070000000</v>
      </c>
      <c r="F44" s="2">
        <f t="shared" si="2"/>
        <v>818.3</v>
      </c>
      <c r="G44" s="13">
        <f t="shared" si="3"/>
        <v>818.3</v>
      </c>
      <c r="H44" s="13"/>
      <c r="I44" s="46">
        <v>8183</v>
      </c>
      <c r="J44" s="46">
        <v>10</v>
      </c>
      <c r="K44" s="46">
        <v>2107000000</v>
      </c>
    </row>
    <row r="45" spans="1:11" x14ac:dyDescent="0.25">
      <c r="A45" s="2" t="s">
        <v>44</v>
      </c>
      <c r="B45" s="4" t="s">
        <v>28</v>
      </c>
      <c r="C45" s="2">
        <v>2017</v>
      </c>
      <c r="D45" s="108">
        <f t="shared" si="0"/>
        <v>45164573444500</v>
      </c>
      <c r="E45" s="108">
        <f t="shared" si="1"/>
        <v>447173994500</v>
      </c>
      <c r="F45" s="2">
        <f t="shared" si="2"/>
        <v>101</v>
      </c>
      <c r="G45" s="13">
        <f t="shared" si="3"/>
        <v>101</v>
      </c>
      <c r="H45" s="13" t="s">
        <v>28</v>
      </c>
      <c r="I45" s="48">
        <v>2020</v>
      </c>
      <c r="J45" s="48">
        <v>20</v>
      </c>
      <c r="K45" s="48">
        <v>22358699725</v>
      </c>
    </row>
    <row r="46" spans="1:11" x14ac:dyDescent="0.25">
      <c r="A46" s="2"/>
      <c r="B46" s="4"/>
      <c r="C46" s="4">
        <v>2018</v>
      </c>
      <c r="D46" s="108">
        <f t="shared" si="0"/>
        <v>58579793279500</v>
      </c>
      <c r="E46" s="108">
        <f t="shared" si="1"/>
        <v>447173994500</v>
      </c>
      <c r="F46" s="2">
        <f t="shared" si="2"/>
        <v>131</v>
      </c>
      <c r="G46" s="13">
        <f t="shared" si="3"/>
        <v>131</v>
      </c>
      <c r="H46" s="13"/>
      <c r="I46" s="45">
        <v>2620</v>
      </c>
      <c r="J46" s="48">
        <v>20</v>
      </c>
      <c r="K46" s="45">
        <v>22358699725</v>
      </c>
    </row>
    <row r="47" spans="1:11" x14ac:dyDescent="0.25">
      <c r="A47" s="2"/>
      <c r="B47" s="4"/>
      <c r="C47" s="4">
        <v>2019</v>
      </c>
      <c r="D47" s="108">
        <f t="shared" si="0"/>
        <v>45835334436250</v>
      </c>
      <c r="E47" s="108">
        <f t="shared" si="1"/>
        <v>447173994500</v>
      </c>
      <c r="F47" s="2">
        <f t="shared" si="2"/>
        <v>102.5</v>
      </c>
      <c r="G47" s="13">
        <f t="shared" si="3"/>
        <v>102.5</v>
      </c>
      <c r="H47" s="13"/>
      <c r="I47" s="45">
        <v>2050</v>
      </c>
      <c r="J47" s="48">
        <v>20</v>
      </c>
      <c r="K47" s="45">
        <v>22358699725</v>
      </c>
    </row>
    <row r="48" spans="1:11" x14ac:dyDescent="0.25">
      <c r="A48" s="2"/>
      <c r="B48" s="4"/>
      <c r="C48" s="4">
        <v>2020</v>
      </c>
      <c r="D48" s="108">
        <f t="shared" si="0"/>
        <v>60592076254750</v>
      </c>
      <c r="E48" s="108">
        <f t="shared" si="1"/>
        <v>447173994500</v>
      </c>
      <c r="F48" s="2">
        <f t="shared" si="2"/>
        <v>135.5</v>
      </c>
      <c r="G48" s="13">
        <f t="shared" si="3"/>
        <v>135.5</v>
      </c>
      <c r="H48" s="13"/>
      <c r="I48" s="45">
        <v>2710</v>
      </c>
      <c r="J48" s="48">
        <v>20</v>
      </c>
      <c r="K48" s="45">
        <v>22358699725</v>
      </c>
    </row>
    <row r="49" spans="1:11" ht="15.75" thickBot="1" x14ac:dyDescent="0.3">
      <c r="A49" s="2"/>
      <c r="B49" s="4"/>
      <c r="C49" s="101">
        <v>2021</v>
      </c>
      <c r="D49" s="109">
        <f t="shared" si="0"/>
        <v>45611747439000</v>
      </c>
      <c r="E49" s="109">
        <f t="shared" si="1"/>
        <v>447173994500</v>
      </c>
      <c r="F49" s="2">
        <f t="shared" si="2"/>
        <v>102</v>
      </c>
      <c r="G49" s="13">
        <f t="shared" si="3"/>
        <v>102</v>
      </c>
      <c r="H49" s="13"/>
      <c r="I49" s="46">
        <v>2040</v>
      </c>
      <c r="J49" s="46">
        <v>20</v>
      </c>
      <c r="K49" s="46">
        <v>22358699725</v>
      </c>
    </row>
    <row r="50" spans="1:11" x14ac:dyDescent="0.25">
      <c r="A50" s="2" t="s">
        <v>45</v>
      </c>
      <c r="B50" s="4" t="s">
        <v>29</v>
      </c>
      <c r="C50" s="2">
        <v>2017</v>
      </c>
      <c r="D50" s="108">
        <f t="shared" si="0"/>
        <v>2344037368275</v>
      </c>
      <c r="E50" s="108">
        <f t="shared" si="1"/>
        <v>36769213620</v>
      </c>
      <c r="F50" s="2">
        <f t="shared" si="2"/>
        <v>63.75</v>
      </c>
      <c r="G50" s="13">
        <f t="shared" si="3"/>
        <v>63.75</v>
      </c>
      <c r="H50" s="13" t="s">
        <v>29</v>
      </c>
      <c r="I50" s="48">
        <v>1275</v>
      </c>
      <c r="J50" s="53">
        <v>20</v>
      </c>
      <c r="K50" s="48">
        <v>1838460681</v>
      </c>
    </row>
    <row r="51" spans="1:11" x14ac:dyDescent="0.25">
      <c r="A51" s="2"/>
      <c r="B51" s="4"/>
      <c r="C51" s="4">
        <v>2018</v>
      </c>
      <c r="D51" s="108">
        <f t="shared" si="0"/>
        <v>1996152817200</v>
      </c>
      <c r="E51" s="108">
        <f t="shared" si="1"/>
        <v>166346068100</v>
      </c>
      <c r="F51" s="2">
        <f t="shared" si="2"/>
        <v>12</v>
      </c>
      <c r="G51" s="13">
        <f t="shared" si="3"/>
        <v>12</v>
      </c>
      <c r="H51" s="13"/>
      <c r="I51" s="45">
        <v>1200</v>
      </c>
      <c r="J51" s="45">
        <v>100</v>
      </c>
      <c r="K51" s="45">
        <v>1663460681</v>
      </c>
    </row>
    <row r="52" spans="1:11" x14ac:dyDescent="0.25">
      <c r="A52" s="2"/>
      <c r="B52" s="4"/>
      <c r="C52" s="12">
        <v>2019</v>
      </c>
      <c r="D52" s="108">
        <f t="shared" si="0"/>
        <v>2162498885300</v>
      </c>
      <c r="E52" s="108">
        <f t="shared" si="1"/>
        <v>166346068100</v>
      </c>
      <c r="F52" s="2">
        <f t="shared" si="2"/>
        <v>13</v>
      </c>
      <c r="G52" s="13">
        <f t="shared" si="3"/>
        <v>13</v>
      </c>
      <c r="H52" s="13"/>
      <c r="I52" s="45">
        <v>1300</v>
      </c>
      <c r="J52" s="45">
        <v>100</v>
      </c>
      <c r="K52" s="45">
        <v>1663460681</v>
      </c>
    </row>
    <row r="53" spans="1:11" x14ac:dyDescent="0.25">
      <c r="A53" s="2"/>
      <c r="B53" s="4"/>
      <c r="C53" s="12">
        <v>2020</v>
      </c>
      <c r="D53" s="108">
        <f t="shared" si="0"/>
        <v>1446514993760</v>
      </c>
      <c r="E53" s="108">
        <f t="shared" si="1"/>
        <v>106361396600</v>
      </c>
      <c r="F53" s="2">
        <f t="shared" si="2"/>
        <v>13.6</v>
      </c>
      <c r="G53" s="13">
        <f t="shared" si="3"/>
        <v>13.6</v>
      </c>
      <c r="H53" s="13"/>
      <c r="I53" s="45">
        <v>1360</v>
      </c>
      <c r="J53" s="45">
        <v>100</v>
      </c>
      <c r="K53" s="45">
        <v>1063613966</v>
      </c>
    </row>
    <row r="54" spans="1:11" ht="15.75" thickBot="1" x14ac:dyDescent="0.3">
      <c r="A54" s="2"/>
      <c r="B54" s="4"/>
      <c r="C54" s="110">
        <v>2021</v>
      </c>
      <c r="D54" s="109">
        <f t="shared" si="0"/>
        <v>1142129585760</v>
      </c>
      <c r="E54" s="109">
        <f t="shared" si="1"/>
        <v>83980116600</v>
      </c>
      <c r="F54" s="2">
        <f t="shared" si="2"/>
        <v>13.6</v>
      </c>
      <c r="G54" s="13">
        <f t="shared" si="3"/>
        <v>13.6</v>
      </c>
      <c r="H54" s="13"/>
      <c r="I54" s="46">
        <v>1360</v>
      </c>
      <c r="J54" s="46">
        <v>100</v>
      </c>
      <c r="K54" s="46">
        <v>839801166</v>
      </c>
    </row>
    <row r="55" spans="1:11" x14ac:dyDescent="0.25">
      <c r="A55" s="2" t="s">
        <v>46</v>
      </c>
      <c r="B55" s="4" t="s">
        <v>30</v>
      </c>
      <c r="C55" s="35">
        <v>2017</v>
      </c>
      <c r="D55" s="108">
        <f t="shared" si="0"/>
        <v>1234092300155</v>
      </c>
      <c r="E55" s="108">
        <f t="shared" si="1"/>
        <v>172600321700</v>
      </c>
      <c r="F55" s="2">
        <f t="shared" si="2"/>
        <v>7.15</v>
      </c>
      <c r="G55" s="13">
        <f t="shared" si="3"/>
        <v>7.15</v>
      </c>
      <c r="H55" s="13" t="s">
        <v>30</v>
      </c>
      <c r="I55" s="48">
        <v>715</v>
      </c>
      <c r="J55" s="48">
        <v>100</v>
      </c>
      <c r="K55" s="48">
        <v>1726003217</v>
      </c>
    </row>
    <row r="56" spans="1:11" x14ac:dyDescent="0.25">
      <c r="A56" s="2"/>
      <c r="B56" s="4"/>
      <c r="C56" s="12">
        <v>2018</v>
      </c>
      <c r="D56" s="108">
        <f t="shared" si="0"/>
        <v>1199572235815</v>
      </c>
      <c r="E56" s="108">
        <f t="shared" si="1"/>
        <v>172600321700</v>
      </c>
      <c r="F56" s="2">
        <f t="shared" si="2"/>
        <v>6.95</v>
      </c>
      <c r="G56" s="13">
        <f t="shared" si="3"/>
        <v>6.95</v>
      </c>
      <c r="H56" s="13"/>
      <c r="I56" s="45">
        <v>695</v>
      </c>
      <c r="J56" s="48">
        <v>100</v>
      </c>
      <c r="K56" s="45">
        <v>1726003217</v>
      </c>
    </row>
    <row r="57" spans="1:11" x14ac:dyDescent="0.25">
      <c r="A57" s="2"/>
      <c r="B57" s="4"/>
      <c r="C57" s="12">
        <v>2019</v>
      </c>
      <c r="D57" s="108">
        <f t="shared" si="0"/>
        <v>707661318970</v>
      </c>
      <c r="E57" s="108">
        <f t="shared" si="1"/>
        <v>172600321700</v>
      </c>
      <c r="F57" s="2">
        <f t="shared" si="2"/>
        <v>4.0999999999999996</v>
      </c>
      <c r="G57" s="13">
        <f t="shared" si="3"/>
        <v>4.0999999999999996</v>
      </c>
      <c r="H57" s="13"/>
      <c r="I57" s="45">
        <v>410</v>
      </c>
      <c r="J57" s="48">
        <v>100</v>
      </c>
      <c r="K57" s="45">
        <v>1726003217</v>
      </c>
    </row>
    <row r="58" spans="1:11" x14ac:dyDescent="0.25">
      <c r="A58" s="2"/>
      <c r="B58" s="4"/>
      <c r="C58" s="12">
        <v>2020</v>
      </c>
      <c r="D58" s="108">
        <f t="shared" si="0"/>
        <v>559225042308</v>
      </c>
      <c r="E58" s="108">
        <f t="shared" si="1"/>
        <v>172600321700</v>
      </c>
      <c r="F58" s="2">
        <f t="shared" si="2"/>
        <v>3.24</v>
      </c>
      <c r="G58" s="13">
        <f t="shared" si="3"/>
        <v>3.24</v>
      </c>
      <c r="H58" s="13"/>
      <c r="I58" s="54">
        <v>324</v>
      </c>
      <c r="J58" s="48">
        <v>100</v>
      </c>
      <c r="K58" s="45">
        <v>1726003217</v>
      </c>
    </row>
    <row r="59" spans="1:11" ht="15.75" thickBot="1" x14ac:dyDescent="0.3">
      <c r="A59" s="2"/>
      <c r="B59" s="4"/>
      <c r="C59" s="110">
        <v>2021</v>
      </c>
      <c r="D59" s="109">
        <f t="shared" si="0"/>
        <v>621361158120</v>
      </c>
      <c r="E59" s="109">
        <f t="shared" si="1"/>
        <v>172600321700</v>
      </c>
      <c r="F59" s="2">
        <f t="shared" si="2"/>
        <v>3.6</v>
      </c>
      <c r="G59" s="13">
        <f t="shared" si="3"/>
        <v>3.6</v>
      </c>
      <c r="H59" s="13"/>
      <c r="I59" s="55">
        <v>360</v>
      </c>
      <c r="J59" s="46">
        <v>100</v>
      </c>
      <c r="K59" s="46">
        <v>1726003217</v>
      </c>
    </row>
    <row r="60" spans="1:11" x14ac:dyDescent="0.25">
      <c r="A60" s="2" t="s">
        <v>47</v>
      </c>
      <c r="B60" s="4" t="s">
        <v>31</v>
      </c>
      <c r="C60" s="35">
        <v>2017</v>
      </c>
      <c r="D60" s="108">
        <f t="shared" si="0"/>
        <v>759814550000</v>
      </c>
      <c r="E60" s="108">
        <f t="shared" si="1"/>
        <v>690740500000</v>
      </c>
      <c r="F60" s="2">
        <f t="shared" si="2"/>
        <v>1.1000000000000001</v>
      </c>
      <c r="G60" s="13">
        <f t="shared" si="3"/>
        <v>1.1000000000000001</v>
      </c>
      <c r="H60" s="13" t="s">
        <v>31</v>
      </c>
      <c r="I60" s="48">
        <v>1100</v>
      </c>
      <c r="J60" s="48">
        <v>1000</v>
      </c>
      <c r="K60" s="48">
        <v>690740500</v>
      </c>
    </row>
    <row r="61" spans="1:11" x14ac:dyDescent="0.25">
      <c r="A61" s="2"/>
      <c r="B61" s="4"/>
      <c r="C61" s="12">
        <v>2018</v>
      </c>
      <c r="D61" s="108">
        <f t="shared" si="0"/>
        <v>1036110750000</v>
      </c>
      <c r="E61" s="108">
        <f t="shared" si="1"/>
        <v>690740500000</v>
      </c>
      <c r="F61" s="2">
        <f t="shared" si="2"/>
        <v>1.5</v>
      </c>
      <c r="G61" s="13">
        <f t="shared" si="3"/>
        <v>1.5</v>
      </c>
      <c r="H61" s="13"/>
      <c r="I61" s="45">
        <v>1500</v>
      </c>
      <c r="J61" s="48">
        <v>1000</v>
      </c>
      <c r="K61" s="48">
        <v>690740500</v>
      </c>
    </row>
    <row r="62" spans="1:11" x14ac:dyDescent="0.25">
      <c r="A62" s="2"/>
      <c r="B62" s="4"/>
      <c r="C62" s="12">
        <v>2019</v>
      </c>
      <c r="D62" s="108">
        <f t="shared" si="0"/>
        <v>1112092205000</v>
      </c>
      <c r="E62" s="108">
        <f t="shared" si="1"/>
        <v>690740500000</v>
      </c>
      <c r="F62" s="2">
        <f t="shared" si="2"/>
        <v>1.61</v>
      </c>
      <c r="G62" s="13">
        <f t="shared" si="3"/>
        <v>1.61</v>
      </c>
      <c r="H62" s="13"/>
      <c r="I62" s="45">
        <v>1610</v>
      </c>
      <c r="J62" s="48">
        <v>1000</v>
      </c>
      <c r="K62" s="48">
        <v>690740500</v>
      </c>
    </row>
    <row r="63" spans="1:11" x14ac:dyDescent="0.25">
      <c r="A63" s="2"/>
      <c r="B63" s="4"/>
      <c r="C63" s="12">
        <v>2020</v>
      </c>
      <c r="D63" s="108">
        <f t="shared" si="0"/>
        <v>1081008882500</v>
      </c>
      <c r="E63" s="108">
        <f t="shared" si="1"/>
        <v>690740500000</v>
      </c>
      <c r="F63" s="2">
        <f t="shared" si="2"/>
        <v>1.5649999999999999</v>
      </c>
      <c r="G63" s="13">
        <f t="shared" si="3"/>
        <v>1.5649999999999999</v>
      </c>
      <c r="H63" s="13"/>
      <c r="I63" s="45">
        <v>1565</v>
      </c>
      <c r="J63" s="48">
        <v>1000</v>
      </c>
      <c r="K63" s="48">
        <v>690740500</v>
      </c>
    </row>
    <row r="64" spans="1:11" ht="15.75" thickBot="1" x14ac:dyDescent="0.3">
      <c r="A64" s="2"/>
      <c r="B64" s="4"/>
      <c r="C64" s="110">
        <v>2021</v>
      </c>
      <c r="D64" s="109">
        <f t="shared" si="0"/>
        <v>1671592010000</v>
      </c>
      <c r="E64" s="109">
        <f t="shared" si="1"/>
        <v>690740500000</v>
      </c>
      <c r="F64" s="2">
        <f t="shared" si="2"/>
        <v>2.42</v>
      </c>
      <c r="G64" s="13">
        <f t="shared" si="3"/>
        <v>2.42</v>
      </c>
      <c r="H64" s="13"/>
      <c r="I64" s="46">
        <v>2420</v>
      </c>
      <c r="J64" s="46">
        <v>1000</v>
      </c>
      <c r="K64" s="46">
        <v>690740500</v>
      </c>
    </row>
    <row r="65" spans="1:11" x14ac:dyDescent="0.25">
      <c r="A65" s="2" t="s">
        <v>48</v>
      </c>
      <c r="B65" s="4" t="s">
        <v>32</v>
      </c>
      <c r="C65" s="35">
        <v>2017</v>
      </c>
      <c r="D65" s="108">
        <f t="shared" si="0"/>
        <v>5711600000000</v>
      </c>
      <c r="E65" s="108">
        <f t="shared" si="1"/>
        <v>131000000000</v>
      </c>
      <c r="F65" s="2">
        <f t="shared" si="2"/>
        <v>43.6</v>
      </c>
      <c r="G65" s="13">
        <f t="shared" si="3"/>
        <v>43.6</v>
      </c>
      <c r="H65" s="13" t="s">
        <v>32</v>
      </c>
      <c r="I65" s="48">
        <v>4360</v>
      </c>
      <c r="J65" s="48">
        <v>100</v>
      </c>
      <c r="K65" s="49">
        <v>1310000000</v>
      </c>
    </row>
    <row r="66" spans="1:11" x14ac:dyDescent="0.25">
      <c r="A66" s="2"/>
      <c r="B66" s="4"/>
      <c r="C66" s="12">
        <v>2018</v>
      </c>
      <c r="D66" s="108">
        <f t="shared" si="0"/>
        <v>4912500000000</v>
      </c>
      <c r="E66" s="108">
        <f t="shared" si="1"/>
        <v>131000000000</v>
      </c>
      <c r="F66" s="2">
        <f t="shared" si="2"/>
        <v>37.5</v>
      </c>
      <c r="G66" s="13">
        <f t="shared" si="3"/>
        <v>37.5</v>
      </c>
      <c r="H66" s="13"/>
      <c r="I66" s="48">
        <v>3750</v>
      </c>
      <c r="J66" s="48">
        <v>100</v>
      </c>
      <c r="K66" s="48">
        <v>1310000000</v>
      </c>
    </row>
    <row r="67" spans="1:11" x14ac:dyDescent="0.25">
      <c r="A67" s="2"/>
      <c r="B67" s="4"/>
      <c r="C67" s="12">
        <v>2019</v>
      </c>
      <c r="D67" s="108">
        <f t="shared" si="0"/>
        <v>5895000000000</v>
      </c>
      <c r="E67" s="108">
        <f t="shared" si="1"/>
        <v>131000000000</v>
      </c>
      <c r="F67" s="2">
        <f t="shared" si="2"/>
        <v>45</v>
      </c>
      <c r="G67" s="13">
        <f t="shared" si="3"/>
        <v>45</v>
      </c>
      <c r="H67" s="13"/>
      <c r="I67" s="45">
        <v>4500</v>
      </c>
      <c r="J67" s="48">
        <v>100</v>
      </c>
      <c r="K67" s="48">
        <v>1310000000</v>
      </c>
    </row>
    <row r="68" spans="1:11" x14ac:dyDescent="0.25">
      <c r="A68" s="2"/>
      <c r="B68" s="4"/>
      <c r="C68" s="12">
        <v>2020</v>
      </c>
      <c r="D68" s="108">
        <f t="shared" si="0"/>
        <v>12445000000000</v>
      </c>
      <c r="E68" s="108">
        <f t="shared" si="1"/>
        <v>131000000000</v>
      </c>
      <c r="F68" s="2">
        <f t="shared" si="2"/>
        <v>95</v>
      </c>
      <c r="G68" s="13">
        <f t="shared" si="3"/>
        <v>95</v>
      </c>
      <c r="H68" s="13"/>
      <c r="I68" s="45">
        <v>9500</v>
      </c>
      <c r="J68" s="48">
        <v>100</v>
      </c>
      <c r="K68" s="48">
        <v>1310000000</v>
      </c>
    </row>
    <row r="69" spans="1:11" ht="15.75" thickBot="1" x14ac:dyDescent="0.3">
      <c r="A69" s="2"/>
      <c r="B69" s="4"/>
      <c r="C69" s="110">
        <v>2021</v>
      </c>
      <c r="D69" s="109">
        <f t="shared" si="0"/>
        <v>9890500000000</v>
      </c>
      <c r="E69" s="109">
        <f t="shared" si="1"/>
        <v>131000000000</v>
      </c>
      <c r="F69" s="2">
        <f t="shared" si="2"/>
        <v>75.5</v>
      </c>
      <c r="G69" s="13">
        <f t="shared" si="3"/>
        <v>75.5</v>
      </c>
      <c r="H69" s="13"/>
      <c r="I69" s="46">
        <v>7550</v>
      </c>
      <c r="J69" s="46">
        <v>100</v>
      </c>
      <c r="K69" s="46">
        <v>1310000000</v>
      </c>
    </row>
    <row r="70" spans="1:11" x14ac:dyDescent="0.25">
      <c r="A70" s="2" t="s">
        <v>49</v>
      </c>
      <c r="B70" s="4" t="s">
        <v>33</v>
      </c>
      <c r="C70" s="35">
        <v>2017</v>
      </c>
      <c r="D70" s="108">
        <f t="shared" ref="D70:D74" si="4">I70*K70</f>
        <v>747992000000000</v>
      </c>
      <c r="E70" s="108">
        <f t="shared" ref="E70:E74" si="5">J70*K70</f>
        <v>28880000000000</v>
      </c>
      <c r="F70" s="2">
        <f t="shared" ref="F70:F74" si="6">D70/E70</f>
        <v>25.9</v>
      </c>
      <c r="G70" s="13">
        <f t="shared" ref="G70:G74" si="7">D70/E70</f>
        <v>25.9</v>
      </c>
      <c r="H70" s="13" t="s">
        <v>33</v>
      </c>
      <c r="I70" s="48">
        <v>1295</v>
      </c>
      <c r="J70" s="48">
        <v>50</v>
      </c>
      <c r="K70" s="45">
        <v>577600000000</v>
      </c>
    </row>
    <row r="71" spans="1:11" x14ac:dyDescent="0.25">
      <c r="A71" s="2"/>
      <c r="B71" s="4"/>
      <c r="C71" s="12">
        <v>2018</v>
      </c>
      <c r="D71" s="108">
        <f t="shared" si="4"/>
        <v>779895000000000</v>
      </c>
      <c r="E71" s="108">
        <f t="shared" si="5"/>
        <v>28885000000000</v>
      </c>
      <c r="F71" s="2">
        <f t="shared" si="6"/>
        <v>27</v>
      </c>
      <c r="G71" s="13">
        <f t="shared" si="7"/>
        <v>27</v>
      </c>
      <c r="H71" s="13"/>
      <c r="I71" s="45">
        <v>1350</v>
      </c>
      <c r="J71" s="45">
        <v>50</v>
      </c>
      <c r="K71" s="45">
        <v>577700000000</v>
      </c>
    </row>
    <row r="72" spans="1:11" x14ac:dyDescent="0.25">
      <c r="A72" s="2"/>
      <c r="B72" s="4"/>
      <c r="C72" s="12">
        <v>2019</v>
      </c>
      <c r="D72" s="108">
        <f t="shared" si="4"/>
        <v>86184000000000</v>
      </c>
      <c r="E72" s="108">
        <f t="shared" si="5"/>
        <v>2565000000000</v>
      </c>
      <c r="F72" s="2">
        <f t="shared" si="6"/>
        <v>33.6</v>
      </c>
      <c r="G72" s="13">
        <f>D72/E72</f>
        <v>33.6</v>
      </c>
      <c r="H72" s="13"/>
      <c r="I72" s="45">
        <v>1680</v>
      </c>
      <c r="J72" s="45">
        <v>50</v>
      </c>
      <c r="K72" s="45">
        <v>51300000000</v>
      </c>
    </row>
    <row r="73" spans="1:11" x14ac:dyDescent="0.25">
      <c r="A73" s="2"/>
      <c r="B73" s="4"/>
      <c r="C73" s="12">
        <v>2020</v>
      </c>
      <c r="D73" s="108">
        <f t="shared" si="4"/>
        <v>924320000000000</v>
      </c>
      <c r="E73" s="108">
        <f t="shared" si="5"/>
        <v>28885000000000</v>
      </c>
      <c r="F73" s="2">
        <f t="shared" si="6"/>
        <v>32</v>
      </c>
      <c r="G73" s="13">
        <f t="shared" si="7"/>
        <v>32</v>
      </c>
      <c r="H73" s="13"/>
      <c r="I73" s="45">
        <v>1600</v>
      </c>
      <c r="J73" s="45">
        <v>50</v>
      </c>
      <c r="K73" s="45">
        <v>577700000000</v>
      </c>
    </row>
    <row r="74" spans="1:11" ht="15.75" thickBot="1" x14ac:dyDescent="0.3">
      <c r="A74" s="4"/>
      <c r="B74" s="4"/>
      <c r="C74" s="110">
        <v>2021</v>
      </c>
      <c r="D74" s="109">
        <f t="shared" si="4"/>
        <v>906989000000000</v>
      </c>
      <c r="E74" s="109">
        <f t="shared" si="5"/>
        <v>28885000000000</v>
      </c>
      <c r="F74" s="2">
        <f t="shared" si="6"/>
        <v>31.4</v>
      </c>
      <c r="G74" s="13">
        <f t="shared" si="7"/>
        <v>31.4</v>
      </c>
      <c r="H74" s="13"/>
      <c r="I74" s="46">
        <v>1570</v>
      </c>
      <c r="J74" s="46">
        <v>50</v>
      </c>
      <c r="K74" s="46">
        <v>577700000000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5CA0D-5DCC-45DE-BEBA-A00DE3E614E0}">
  <dimension ref="A1:R74"/>
  <sheetViews>
    <sheetView workbookViewId="0">
      <selection activeCell="F4" sqref="F4"/>
    </sheetView>
  </sheetViews>
  <sheetFormatPr defaultRowHeight="15" x14ac:dyDescent="0.25"/>
  <cols>
    <col min="1" max="1" width="5.42578125" customWidth="1"/>
    <col min="2" max="2" width="17" customWidth="1"/>
    <col min="4" max="4" width="37.5703125" customWidth="1"/>
    <col min="5" max="5" width="28.5703125" customWidth="1"/>
    <col min="6" max="6" width="32.140625" customWidth="1"/>
  </cols>
  <sheetData>
    <row r="1" spans="1:18" x14ac:dyDescent="0.25">
      <c r="D1" s="31" t="s">
        <v>61</v>
      </c>
      <c r="E1" s="32"/>
    </row>
    <row r="2" spans="1:18" x14ac:dyDescent="0.25">
      <c r="D2" s="32"/>
      <c r="E2" s="32"/>
    </row>
    <row r="3" spans="1:18" ht="15.75" thickBot="1" x14ac:dyDescent="0.3"/>
    <row r="4" spans="1:18" ht="15.75" thickBot="1" x14ac:dyDescent="0.3">
      <c r="A4" s="9" t="s">
        <v>12</v>
      </c>
      <c r="B4" s="10" t="s">
        <v>13</v>
      </c>
      <c r="C4" s="10" t="s">
        <v>14</v>
      </c>
      <c r="D4" s="33" t="s">
        <v>62</v>
      </c>
      <c r="E4" s="36" t="s">
        <v>63</v>
      </c>
      <c r="F4" s="126" t="s">
        <v>64</v>
      </c>
      <c r="G4" s="13"/>
      <c r="H4" s="25" t="s">
        <v>50</v>
      </c>
      <c r="I4" s="26"/>
      <c r="J4" s="26"/>
      <c r="K4" s="26"/>
      <c r="L4" s="26"/>
      <c r="M4" s="26"/>
      <c r="N4" s="26"/>
      <c r="O4" s="26"/>
      <c r="P4" s="26"/>
      <c r="Q4" s="26"/>
      <c r="R4" s="27"/>
    </row>
    <row r="5" spans="1:18" x14ac:dyDescent="0.25">
      <c r="A5" s="2">
        <v>1</v>
      </c>
      <c r="B5" s="2" t="s">
        <v>19</v>
      </c>
      <c r="C5" s="2">
        <v>2017</v>
      </c>
      <c r="D5" s="57">
        <v>539896713</v>
      </c>
      <c r="E5" s="58">
        <v>589896800</v>
      </c>
      <c r="F5" s="2">
        <f>D5/E5</f>
        <v>0.91523926388480159</v>
      </c>
      <c r="G5" s="13"/>
      <c r="H5" s="28" t="s">
        <v>86</v>
      </c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18" ht="15.75" thickBot="1" x14ac:dyDescent="0.3">
      <c r="A6" s="2"/>
      <c r="B6" s="4"/>
      <c r="C6" s="4">
        <v>2018</v>
      </c>
      <c r="D6" s="79">
        <v>539896713</v>
      </c>
      <c r="E6" s="59">
        <v>589896800</v>
      </c>
      <c r="F6" s="2">
        <f>D6/E6</f>
        <v>0.91523926388480159</v>
      </c>
      <c r="G6" s="13"/>
      <c r="H6" s="29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1:18" x14ac:dyDescent="0.25">
      <c r="A7" s="2"/>
      <c r="B7" s="4"/>
      <c r="C7" s="4">
        <v>2019</v>
      </c>
      <c r="D7" s="79">
        <v>539896713</v>
      </c>
      <c r="E7" s="59">
        <v>589896800</v>
      </c>
      <c r="F7" s="2">
        <f t="shared" ref="F7:F69" si="0">D7/E7</f>
        <v>0.91523926388480159</v>
      </c>
      <c r="G7" s="13"/>
    </row>
    <row r="8" spans="1:18" x14ac:dyDescent="0.25">
      <c r="A8" s="2"/>
      <c r="B8" s="4"/>
      <c r="C8" s="4">
        <v>2020</v>
      </c>
      <c r="D8" s="79">
        <v>539896713</v>
      </c>
      <c r="E8" s="59">
        <v>589896800</v>
      </c>
      <c r="F8" s="2">
        <f t="shared" si="0"/>
        <v>0.91523926388480159</v>
      </c>
      <c r="G8" s="13"/>
    </row>
    <row r="9" spans="1:18" ht="15.75" thickBot="1" x14ac:dyDescent="0.3">
      <c r="A9" s="2"/>
      <c r="B9" s="4"/>
      <c r="C9" s="4">
        <v>2021</v>
      </c>
      <c r="D9" s="60">
        <v>539896713</v>
      </c>
      <c r="E9" s="61">
        <v>589896800</v>
      </c>
      <c r="F9" s="101">
        <f t="shared" si="0"/>
        <v>0.91523926388480159</v>
      </c>
      <c r="G9" s="13"/>
    </row>
    <row r="10" spans="1:18" x14ac:dyDescent="0.25">
      <c r="A10" s="2" t="s">
        <v>5</v>
      </c>
      <c r="B10" s="4" t="s">
        <v>21</v>
      </c>
      <c r="C10" s="2">
        <v>2017</v>
      </c>
      <c r="D10" s="44">
        <v>5000000000</v>
      </c>
      <c r="E10" s="58">
        <v>5885000000</v>
      </c>
      <c r="F10" s="2">
        <f t="shared" si="0"/>
        <v>0.84961767204757854</v>
      </c>
      <c r="G10" s="13"/>
    </row>
    <row r="11" spans="1:18" x14ac:dyDescent="0.25">
      <c r="A11" s="2"/>
      <c r="B11" s="4"/>
      <c r="C11" s="4">
        <v>2018</v>
      </c>
      <c r="D11" s="62">
        <v>5000000000</v>
      </c>
      <c r="E11" s="59">
        <v>5885000000</v>
      </c>
      <c r="F11" s="2">
        <f t="shared" si="0"/>
        <v>0.84961767204757854</v>
      </c>
      <c r="G11" s="13"/>
    </row>
    <row r="12" spans="1:18" x14ac:dyDescent="0.25">
      <c r="A12" s="2"/>
      <c r="B12" s="4"/>
      <c r="C12" s="4">
        <v>2019</v>
      </c>
      <c r="D12" s="62">
        <v>5000000000</v>
      </c>
      <c r="E12" s="59">
        <v>5885000000</v>
      </c>
      <c r="F12" s="2">
        <f t="shared" si="0"/>
        <v>0.84961767204757854</v>
      </c>
      <c r="G12" s="13"/>
    </row>
    <row r="13" spans="1:18" x14ac:dyDescent="0.25">
      <c r="A13" s="2"/>
      <c r="B13" s="4"/>
      <c r="C13" s="4">
        <v>2020</v>
      </c>
      <c r="D13" s="62">
        <v>5000000000</v>
      </c>
      <c r="E13" s="59">
        <v>5885000000</v>
      </c>
      <c r="F13" s="2">
        <f t="shared" si="0"/>
        <v>0.84961767204757854</v>
      </c>
      <c r="G13" s="13"/>
    </row>
    <row r="14" spans="1:18" ht="15.75" thickBot="1" x14ac:dyDescent="0.3">
      <c r="A14" s="2"/>
      <c r="B14" s="4"/>
      <c r="C14" s="4">
        <v>2021</v>
      </c>
      <c r="D14" s="63">
        <v>5000000000</v>
      </c>
      <c r="E14" s="61">
        <v>5885000000</v>
      </c>
      <c r="F14" s="101">
        <f t="shared" si="0"/>
        <v>0.84961767204757854</v>
      </c>
      <c r="G14" s="13"/>
    </row>
    <row r="15" spans="1:18" x14ac:dyDescent="0.25">
      <c r="A15" s="2" t="s">
        <v>7</v>
      </c>
      <c r="B15" s="4" t="s">
        <v>22</v>
      </c>
      <c r="C15" s="2">
        <v>2017</v>
      </c>
      <c r="D15" s="44">
        <v>551971000</v>
      </c>
      <c r="E15" s="58">
        <v>595000000</v>
      </c>
      <c r="F15" s="2">
        <f t="shared" si="0"/>
        <v>0.92768235294117651</v>
      </c>
      <c r="G15" s="13"/>
    </row>
    <row r="16" spans="1:18" x14ac:dyDescent="0.25">
      <c r="A16" s="2"/>
      <c r="B16" s="4"/>
      <c r="C16" s="4">
        <v>2018</v>
      </c>
      <c r="D16" s="62">
        <v>551971000</v>
      </c>
      <c r="E16" s="59">
        <v>595000000</v>
      </c>
      <c r="F16" s="2">
        <f t="shared" si="0"/>
        <v>0.92768235294117651</v>
      </c>
      <c r="G16" s="13"/>
    </row>
    <row r="17" spans="1:7" x14ac:dyDescent="0.25">
      <c r="A17" s="2"/>
      <c r="B17" s="4"/>
      <c r="C17" s="4">
        <v>2019</v>
      </c>
      <c r="D17" s="62">
        <v>547471000</v>
      </c>
      <c r="E17" s="59">
        <v>595000000</v>
      </c>
      <c r="F17" s="2">
        <f t="shared" si="0"/>
        <v>0.9201193277310924</v>
      </c>
      <c r="G17" s="13"/>
    </row>
    <row r="18" spans="1:7" x14ac:dyDescent="0.25">
      <c r="A18" s="2"/>
      <c r="B18" s="4"/>
      <c r="C18" s="4">
        <v>2020</v>
      </c>
      <c r="D18" s="62">
        <v>547379200</v>
      </c>
      <c r="E18" s="59">
        <v>595000000</v>
      </c>
      <c r="F18" s="2">
        <f t="shared" si="0"/>
        <v>0.91996504201680673</v>
      </c>
      <c r="G18" s="13"/>
    </row>
    <row r="19" spans="1:7" ht="15.75" thickBot="1" x14ac:dyDescent="0.3">
      <c r="A19" s="2"/>
      <c r="B19" s="4"/>
      <c r="C19" s="4">
        <v>2021</v>
      </c>
      <c r="D19" s="63">
        <v>547379200</v>
      </c>
      <c r="E19" s="61">
        <v>595000000</v>
      </c>
      <c r="F19" s="101">
        <f t="shared" si="0"/>
        <v>0.91996504201680673</v>
      </c>
      <c r="G19" s="13"/>
    </row>
    <row r="20" spans="1:7" x14ac:dyDescent="0.25">
      <c r="A20" s="2" t="s">
        <v>39</v>
      </c>
      <c r="B20" s="4" t="s">
        <v>23</v>
      </c>
      <c r="C20" s="4">
        <v>2017</v>
      </c>
      <c r="D20" s="44">
        <v>1750000000</v>
      </c>
      <c r="E20" s="58">
        <v>2200000000</v>
      </c>
      <c r="F20" s="2">
        <f t="shared" si="0"/>
        <v>0.79545454545454541</v>
      </c>
      <c r="G20" s="13"/>
    </row>
    <row r="21" spans="1:7" x14ac:dyDescent="0.25">
      <c r="A21" s="2"/>
      <c r="B21" s="4"/>
      <c r="C21" s="4">
        <v>2018</v>
      </c>
      <c r="D21" s="62">
        <v>9750000000</v>
      </c>
      <c r="E21" s="59">
        <v>12000000000</v>
      </c>
      <c r="F21" s="2">
        <f t="shared" si="0"/>
        <v>0.8125</v>
      </c>
      <c r="G21" s="13"/>
    </row>
    <row r="22" spans="1:7" x14ac:dyDescent="0.25">
      <c r="A22" s="2"/>
      <c r="B22" s="4"/>
      <c r="C22" s="4">
        <v>2019</v>
      </c>
      <c r="D22" s="62">
        <v>9750000000</v>
      </c>
      <c r="E22" s="59">
        <v>12000000000</v>
      </c>
      <c r="F22" s="2">
        <f t="shared" si="0"/>
        <v>0.8125</v>
      </c>
      <c r="G22" s="13"/>
    </row>
    <row r="23" spans="1:7" x14ac:dyDescent="0.25">
      <c r="A23" s="2"/>
      <c r="B23" s="4"/>
      <c r="C23" s="4">
        <v>2020</v>
      </c>
      <c r="D23" s="62">
        <v>9771400000</v>
      </c>
      <c r="E23" s="59">
        <v>12000000000</v>
      </c>
      <c r="F23" s="2">
        <f t="shared" si="0"/>
        <v>0.81428333333333336</v>
      </c>
      <c r="G23" s="13"/>
    </row>
    <row r="24" spans="1:7" ht="15.75" thickBot="1" x14ac:dyDescent="0.3">
      <c r="A24" s="2"/>
      <c r="B24" s="4"/>
      <c r="C24" s="4">
        <v>2021</v>
      </c>
      <c r="D24" s="63">
        <v>9804912400</v>
      </c>
      <c r="E24" s="61">
        <v>12000000000</v>
      </c>
      <c r="F24" s="101">
        <f t="shared" si="0"/>
        <v>0.81707603333333334</v>
      </c>
      <c r="G24" s="13"/>
    </row>
    <row r="25" spans="1:7" x14ac:dyDescent="0.25">
      <c r="A25" s="2" t="s">
        <v>40</v>
      </c>
      <c r="B25" s="4" t="s">
        <v>24</v>
      </c>
      <c r="C25" s="4">
        <v>2017</v>
      </c>
      <c r="D25" s="44">
        <v>653907150</v>
      </c>
      <c r="E25" s="58">
        <v>800659050</v>
      </c>
      <c r="F25" s="2">
        <f t="shared" si="0"/>
        <v>0.81671112066990315</v>
      </c>
      <c r="G25" s="13"/>
    </row>
    <row r="26" spans="1:7" x14ac:dyDescent="0.25">
      <c r="A26" s="2"/>
      <c r="B26" s="4"/>
      <c r="C26" s="4">
        <v>2018</v>
      </c>
      <c r="D26" s="62">
        <v>653907150</v>
      </c>
      <c r="E26" s="59">
        <v>800659050</v>
      </c>
      <c r="F26" s="2">
        <f t="shared" si="0"/>
        <v>0.81671112066990315</v>
      </c>
      <c r="G26" s="13"/>
    </row>
    <row r="27" spans="1:7" x14ac:dyDescent="0.25">
      <c r="A27" s="2"/>
      <c r="B27" s="4"/>
      <c r="C27" s="4">
        <v>2019</v>
      </c>
      <c r="D27" s="62">
        <v>677261850</v>
      </c>
      <c r="E27" s="59">
        <v>800659050</v>
      </c>
      <c r="F27" s="2">
        <f t="shared" si="0"/>
        <v>0.84588046559893382</v>
      </c>
      <c r="G27" s="13"/>
    </row>
    <row r="28" spans="1:7" x14ac:dyDescent="0.25">
      <c r="A28" s="2"/>
      <c r="B28" s="4"/>
      <c r="C28" s="4">
        <v>2020</v>
      </c>
      <c r="D28" s="62">
        <v>677261850</v>
      </c>
      <c r="E28" s="59">
        <v>800659050</v>
      </c>
      <c r="F28" s="2">
        <f t="shared" si="0"/>
        <v>0.84588046559893382</v>
      </c>
      <c r="G28" s="13"/>
    </row>
    <row r="29" spans="1:7" ht="15.75" thickBot="1" x14ac:dyDescent="0.3">
      <c r="A29" s="2"/>
      <c r="B29" s="4"/>
      <c r="C29" s="4">
        <v>2021</v>
      </c>
      <c r="D29" s="63">
        <v>677261850</v>
      </c>
      <c r="E29" s="61">
        <v>800659050</v>
      </c>
      <c r="F29" s="101">
        <f t="shared" si="0"/>
        <v>0.84588046559893382</v>
      </c>
      <c r="G29" s="13"/>
    </row>
    <row r="30" spans="1:7" x14ac:dyDescent="0.25">
      <c r="A30" s="2" t="s">
        <v>41</v>
      </c>
      <c r="B30" s="4" t="s">
        <v>25</v>
      </c>
      <c r="C30" s="4">
        <v>2017</v>
      </c>
      <c r="D30" s="44">
        <v>1618571430</v>
      </c>
      <c r="E30" s="64">
        <v>2350000000</v>
      </c>
      <c r="F30" s="2">
        <f t="shared" si="0"/>
        <v>0.68875379999999997</v>
      </c>
      <c r="G30" s="13"/>
    </row>
    <row r="31" spans="1:7" x14ac:dyDescent="0.25">
      <c r="A31" s="2"/>
      <c r="B31" s="4"/>
      <c r="C31" s="4">
        <v>2018</v>
      </c>
      <c r="D31" s="62">
        <v>1618571430</v>
      </c>
      <c r="E31" s="65">
        <v>2374834620</v>
      </c>
      <c r="F31" s="2">
        <f t="shared" si="0"/>
        <v>0.68155121892235171</v>
      </c>
      <c r="G31" s="13"/>
    </row>
    <row r="32" spans="1:7" x14ac:dyDescent="0.25">
      <c r="A32" s="2"/>
      <c r="B32" s="4"/>
      <c r="C32" s="4">
        <v>2019</v>
      </c>
      <c r="D32" s="62">
        <v>1618571430</v>
      </c>
      <c r="E32" s="66">
        <v>2378405500</v>
      </c>
      <c r="F32" s="2">
        <f t="shared" si="0"/>
        <v>0.6805279545477001</v>
      </c>
      <c r="G32" s="13"/>
    </row>
    <row r="33" spans="1:7" x14ac:dyDescent="0.25">
      <c r="A33" s="2"/>
      <c r="B33" s="4"/>
      <c r="C33" s="4">
        <v>2020</v>
      </c>
      <c r="D33" s="62">
        <v>1618571430</v>
      </c>
      <c r="E33" s="66">
        <v>2419438170</v>
      </c>
      <c r="F33" s="2">
        <f t="shared" si="0"/>
        <v>0.66898648209720524</v>
      </c>
      <c r="G33" s="13"/>
    </row>
    <row r="34" spans="1:7" ht="15.75" thickBot="1" x14ac:dyDescent="0.3">
      <c r="A34" s="2"/>
      <c r="B34" s="4"/>
      <c r="C34" s="4">
        <v>2021</v>
      </c>
      <c r="D34" s="63">
        <v>6474285712</v>
      </c>
      <c r="E34" s="67">
        <v>9677752680</v>
      </c>
      <c r="F34" s="101">
        <f t="shared" si="0"/>
        <v>0.66898648127056703</v>
      </c>
      <c r="G34" s="13"/>
    </row>
    <row r="35" spans="1:7" x14ac:dyDescent="0.25">
      <c r="A35" s="2" t="s">
        <v>42</v>
      </c>
      <c r="B35" s="4" t="s">
        <v>26</v>
      </c>
      <c r="C35" s="4">
        <v>2017</v>
      </c>
      <c r="D35" s="44">
        <v>9391678000</v>
      </c>
      <c r="E35" s="64">
        <v>11661908000</v>
      </c>
      <c r="F35" s="2">
        <f t="shared" si="0"/>
        <v>0.8053294538080733</v>
      </c>
      <c r="G35" s="13"/>
    </row>
    <row r="36" spans="1:7" x14ac:dyDescent="0.25">
      <c r="A36" s="2"/>
      <c r="B36" s="4"/>
      <c r="C36" s="4">
        <v>2018</v>
      </c>
      <c r="D36" s="62">
        <v>9391678000</v>
      </c>
      <c r="E36" s="66">
        <v>11661908000</v>
      </c>
      <c r="F36" s="2">
        <f t="shared" si="0"/>
        <v>0.8053294538080733</v>
      </c>
      <c r="G36" s="13"/>
    </row>
    <row r="37" spans="1:7" x14ac:dyDescent="0.25">
      <c r="A37" s="2"/>
      <c r="B37" s="4"/>
      <c r="C37" s="4">
        <v>2019</v>
      </c>
      <c r="D37" s="54">
        <v>9391678000</v>
      </c>
      <c r="E37" s="66">
        <v>11661908000</v>
      </c>
      <c r="F37" s="2">
        <f t="shared" si="0"/>
        <v>0.8053294538080733</v>
      </c>
      <c r="G37" s="13"/>
    </row>
    <row r="38" spans="1:7" x14ac:dyDescent="0.25">
      <c r="A38" s="2"/>
      <c r="B38" s="4"/>
      <c r="C38" s="4">
        <v>2020</v>
      </c>
      <c r="D38" s="54">
        <v>9391678000</v>
      </c>
      <c r="E38" s="66">
        <v>11661908000</v>
      </c>
      <c r="F38" s="2">
        <f t="shared" si="0"/>
        <v>0.8053294538080733</v>
      </c>
      <c r="G38" s="13"/>
    </row>
    <row r="39" spans="1:7" ht="15.75" thickBot="1" x14ac:dyDescent="0.3">
      <c r="A39" s="2"/>
      <c r="B39" s="4"/>
      <c r="C39" s="4">
        <v>2021</v>
      </c>
      <c r="D39" s="55">
        <v>9391678000</v>
      </c>
      <c r="E39" s="67">
        <v>11661908000</v>
      </c>
      <c r="F39" s="101">
        <f t="shared" si="0"/>
        <v>0.8053294538080733</v>
      </c>
      <c r="G39" s="13"/>
    </row>
    <row r="40" spans="1:7" x14ac:dyDescent="0.25">
      <c r="A40" s="2" t="s">
        <v>43</v>
      </c>
      <c r="B40" s="4" t="s">
        <v>27</v>
      </c>
      <c r="C40" s="4">
        <v>2017</v>
      </c>
      <c r="D40" s="68">
        <v>1723151000</v>
      </c>
      <c r="E40" s="69">
        <v>2107000000</v>
      </c>
      <c r="F40" s="2">
        <f t="shared" si="0"/>
        <v>0.8178220218319886</v>
      </c>
      <c r="G40" s="13"/>
    </row>
    <row r="41" spans="1:7" x14ac:dyDescent="0.25">
      <c r="A41" s="2"/>
      <c r="B41" s="4"/>
      <c r="C41" s="4">
        <v>2018</v>
      </c>
      <c r="D41" s="68">
        <v>1723151000</v>
      </c>
      <c r="E41" s="70">
        <v>2107000000</v>
      </c>
      <c r="F41" s="2">
        <f t="shared" si="0"/>
        <v>0.8178220218319886</v>
      </c>
      <c r="G41" s="13"/>
    </row>
    <row r="42" spans="1:7" x14ac:dyDescent="0.25">
      <c r="A42" s="2"/>
      <c r="B42" s="4"/>
      <c r="C42" s="4">
        <v>2019</v>
      </c>
      <c r="D42" s="54">
        <v>1723151000</v>
      </c>
      <c r="E42" s="70">
        <v>2107000000</v>
      </c>
      <c r="F42" s="2">
        <f t="shared" si="0"/>
        <v>0.8178220218319886</v>
      </c>
      <c r="G42" s="13"/>
    </row>
    <row r="43" spans="1:7" x14ac:dyDescent="0.25">
      <c r="A43" s="2"/>
      <c r="B43" s="4"/>
      <c r="C43" s="4">
        <v>2020</v>
      </c>
      <c r="D43" s="54">
        <v>1723151000</v>
      </c>
      <c r="E43" s="70">
        <v>2107000000</v>
      </c>
      <c r="F43" s="2">
        <f t="shared" si="0"/>
        <v>0.8178220218319886</v>
      </c>
      <c r="G43" s="13"/>
    </row>
    <row r="44" spans="1:7" ht="15.75" thickBot="1" x14ac:dyDescent="0.3">
      <c r="A44" s="2"/>
      <c r="B44" s="4"/>
      <c r="C44" s="4">
        <v>2021</v>
      </c>
      <c r="D44" s="55">
        <v>1723151000</v>
      </c>
      <c r="E44" s="71">
        <v>2107000000</v>
      </c>
      <c r="F44" s="101">
        <f t="shared" si="0"/>
        <v>0.8178220218319886</v>
      </c>
      <c r="G44" s="13"/>
    </row>
    <row r="45" spans="1:7" x14ac:dyDescent="0.25">
      <c r="A45" s="2" t="s">
        <v>44</v>
      </c>
      <c r="B45" s="4" t="s">
        <v>28</v>
      </c>
      <c r="C45" s="4">
        <v>2017</v>
      </c>
      <c r="D45" s="68">
        <v>18846305825</v>
      </c>
      <c r="E45" s="72">
        <v>22358699725</v>
      </c>
      <c r="F45" s="2">
        <f t="shared" si="0"/>
        <v>0.84290705885402284</v>
      </c>
      <c r="G45" s="13"/>
    </row>
    <row r="46" spans="1:7" x14ac:dyDescent="0.25">
      <c r="A46" s="2"/>
      <c r="B46" s="4"/>
      <c r="C46" s="4">
        <v>2018</v>
      </c>
      <c r="D46" s="68">
        <v>18846305825</v>
      </c>
      <c r="E46" s="73">
        <v>22358699725</v>
      </c>
      <c r="F46" s="2">
        <f t="shared" si="0"/>
        <v>0.84290705885402284</v>
      </c>
      <c r="G46" s="13"/>
    </row>
    <row r="47" spans="1:7" x14ac:dyDescent="0.25">
      <c r="A47" s="2"/>
      <c r="B47" s="4"/>
      <c r="C47" s="4">
        <v>2019</v>
      </c>
      <c r="D47" s="68">
        <v>18846305825</v>
      </c>
      <c r="E47" s="73">
        <v>22358699725</v>
      </c>
      <c r="F47" s="2">
        <f t="shared" si="0"/>
        <v>0.84290705885402284</v>
      </c>
      <c r="G47" s="13"/>
    </row>
    <row r="48" spans="1:7" x14ac:dyDescent="0.25">
      <c r="A48" s="2"/>
      <c r="B48" s="4"/>
      <c r="C48" s="4">
        <v>2020</v>
      </c>
      <c r="D48" s="68">
        <v>18846305825</v>
      </c>
      <c r="E48" s="73">
        <v>22358699725</v>
      </c>
      <c r="F48" s="2">
        <f t="shared" si="0"/>
        <v>0.84290705885402284</v>
      </c>
      <c r="G48" s="13"/>
    </row>
    <row r="49" spans="1:7" ht="15.75" thickBot="1" x14ac:dyDescent="0.3">
      <c r="A49" s="2"/>
      <c r="B49" s="4"/>
      <c r="C49" s="4">
        <v>2021</v>
      </c>
      <c r="D49" s="55">
        <v>18851249125</v>
      </c>
      <c r="E49" s="74">
        <v>22358699725</v>
      </c>
      <c r="F49" s="101">
        <f t="shared" si="0"/>
        <v>0.84312814952838233</v>
      </c>
      <c r="G49" s="13"/>
    </row>
    <row r="50" spans="1:7" x14ac:dyDescent="0.25">
      <c r="A50" s="2" t="s">
        <v>45</v>
      </c>
      <c r="B50" s="4" t="s">
        <v>29</v>
      </c>
      <c r="C50" s="4">
        <v>2017</v>
      </c>
      <c r="D50" s="68">
        <v>4346028207</v>
      </c>
      <c r="E50" s="75">
        <v>6186488888</v>
      </c>
      <c r="F50" s="2">
        <f t="shared" si="0"/>
        <v>0.70250319457132437</v>
      </c>
      <c r="G50" s="13"/>
    </row>
    <row r="51" spans="1:7" x14ac:dyDescent="0.25">
      <c r="A51" s="2"/>
      <c r="B51" s="4"/>
      <c r="C51" s="4">
        <v>2018</v>
      </c>
      <c r="D51" s="54">
        <v>4523028207</v>
      </c>
      <c r="E51" s="76">
        <v>6186488888</v>
      </c>
      <c r="F51" s="2">
        <f t="shared" si="0"/>
        <v>0.73111393051612317</v>
      </c>
      <c r="G51" s="13"/>
    </row>
    <row r="52" spans="1:7" x14ac:dyDescent="0.25">
      <c r="A52" s="2"/>
      <c r="B52" s="4"/>
      <c r="C52" s="12">
        <v>2019</v>
      </c>
      <c r="D52" s="54">
        <v>4523028207</v>
      </c>
      <c r="E52" s="76">
        <v>6186488888</v>
      </c>
      <c r="F52" s="2">
        <f t="shared" si="0"/>
        <v>0.73111393051612317</v>
      </c>
      <c r="G52" s="13"/>
    </row>
    <row r="53" spans="1:7" x14ac:dyDescent="0.25">
      <c r="A53" s="2"/>
      <c r="B53" s="4"/>
      <c r="C53" s="12">
        <v>2020</v>
      </c>
      <c r="D53" s="54">
        <v>5122874922</v>
      </c>
      <c r="E53" s="76">
        <v>6186488888</v>
      </c>
      <c r="F53" s="2">
        <f t="shared" si="0"/>
        <v>0.82807469870945638</v>
      </c>
      <c r="G53" s="13"/>
    </row>
    <row r="54" spans="1:7" ht="15.75" thickBot="1" x14ac:dyDescent="0.3">
      <c r="A54" s="2"/>
      <c r="B54" s="4"/>
      <c r="C54" s="12">
        <v>2021</v>
      </c>
      <c r="D54" s="55">
        <v>5152148922</v>
      </c>
      <c r="E54" s="77">
        <v>6186488888</v>
      </c>
      <c r="F54" s="101">
        <f t="shared" si="0"/>
        <v>0.83280662347808943</v>
      </c>
      <c r="G54" s="13"/>
    </row>
    <row r="55" spans="1:7" x14ac:dyDescent="0.25">
      <c r="A55" s="2" t="s">
        <v>46</v>
      </c>
      <c r="B55" s="4" t="s">
        <v>30</v>
      </c>
      <c r="C55" s="12">
        <v>2017</v>
      </c>
      <c r="D55" s="68">
        <v>1429025322</v>
      </c>
      <c r="E55" s="72">
        <v>1726003217</v>
      </c>
      <c r="F55" s="2">
        <f t="shared" si="0"/>
        <v>0.82793896785651244</v>
      </c>
      <c r="G55" s="13"/>
    </row>
    <row r="56" spans="1:7" x14ac:dyDescent="0.25">
      <c r="A56" s="2"/>
      <c r="B56" s="4"/>
      <c r="C56" s="12">
        <v>2018</v>
      </c>
      <c r="D56" s="68">
        <v>1429025322</v>
      </c>
      <c r="E56" s="73">
        <v>1726003217</v>
      </c>
      <c r="F56" s="2">
        <f t="shared" si="0"/>
        <v>0.82793896785651244</v>
      </c>
      <c r="G56" s="13"/>
    </row>
    <row r="57" spans="1:7" x14ac:dyDescent="0.25">
      <c r="A57" s="2"/>
      <c r="B57" s="4"/>
      <c r="C57" s="12">
        <v>2019</v>
      </c>
      <c r="D57" s="68">
        <v>1429025322</v>
      </c>
      <c r="E57" s="73">
        <v>1726003217</v>
      </c>
      <c r="F57" s="2">
        <f t="shared" si="0"/>
        <v>0.82793896785651244</v>
      </c>
      <c r="G57" s="13"/>
    </row>
    <row r="58" spans="1:7" x14ac:dyDescent="0.25">
      <c r="A58" s="2"/>
      <c r="B58" s="4"/>
      <c r="C58" s="12">
        <v>2020</v>
      </c>
      <c r="D58" s="68">
        <v>1429025322</v>
      </c>
      <c r="E58" s="73">
        <v>1726003217</v>
      </c>
      <c r="F58" s="2">
        <f t="shared" si="0"/>
        <v>0.82793896785651244</v>
      </c>
      <c r="G58" s="13"/>
    </row>
    <row r="59" spans="1:7" ht="15.75" thickBot="1" x14ac:dyDescent="0.3">
      <c r="A59" s="2"/>
      <c r="B59" s="4"/>
      <c r="C59" s="12">
        <v>2021</v>
      </c>
      <c r="D59" s="55">
        <v>1161259762</v>
      </c>
      <c r="E59" s="74">
        <v>1726003217</v>
      </c>
      <c r="F59" s="101">
        <f t="shared" si="0"/>
        <v>0.67280277960223522</v>
      </c>
      <c r="G59" s="13"/>
    </row>
    <row r="60" spans="1:7" x14ac:dyDescent="0.25">
      <c r="A60" s="2" t="s">
        <v>47</v>
      </c>
      <c r="B60" s="4" t="s">
        <v>31</v>
      </c>
      <c r="C60" s="12">
        <v>2017</v>
      </c>
      <c r="D60" s="68">
        <v>649689050</v>
      </c>
      <c r="E60" s="58">
        <v>690740500</v>
      </c>
      <c r="F60" s="2">
        <f t="shared" si="0"/>
        <v>0.94056892566745398</v>
      </c>
      <c r="G60" s="13"/>
    </row>
    <row r="61" spans="1:7" x14ac:dyDescent="0.25">
      <c r="A61" s="2"/>
      <c r="B61" s="4"/>
      <c r="C61" s="12">
        <v>2018</v>
      </c>
      <c r="D61" s="68">
        <v>649689050</v>
      </c>
      <c r="E61" s="59">
        <v>690740500</v>
      </c>
      <c r="F61" s="2">
        <f t="shared" si="0"/>
        <v>0.94056892566745398</v>
      </c>
      <c r="G61" s="13"/>
    </row>
    <row r="62" spans="1:7" x14ac:dyDescent="0.25">
      <c r="A62" s="2"/>
      <c r="B62" s="4"/>
      <c r="C62" s="12">
        <v>2019</v>
      </c>
      <c r="D62" s="68">
        <v>649689050</v>
      </c>
      <c r="E62" s="59">
        <v>690740500</v>
      </c>
      <c r="F62" s="2">
        <f t="shared" si="0"/>
        <v>0.94056892566745398</v>
      </c>
      <c r="G62" s="13"/>
    </row>
    <row r="63" spans="1:7" x14ac:dyDescent="0.25">
      <c r="A63" s="2"/>
      <c r="B63" s="4"/>
      <c r="C63" s="12">
        <v>2020</v>
      </c>
      <c r="D63" s="68">
        <v>649689050</v>
      </c>
      <c r="E63" s="59">
        <v>690740500</v>
      </c>
      <c r="F63" s="2">
        <f t="shared" si="0"/>
        <v>0.94056892566745398</v>
      </c>
      <c r="G63" s="13"/>
    </row>
    <row r="64" spans="1:7" ht="15.75" thickBot="1" x14ac:dyDescent="0.3">
      <c r="A64" s="2"/>
      <c r="B64" s="4"/>
      <c r="C64" s="12">
        <v>2021</v>
      </c>
      <c r="D64" s="55">
        <v>542227214</v>
      </c>
      <c r="E64" s="61">
        <v>690740500</v>
      </c>
      <c r="F64" s="101">
        <f t="shared" si="0"/>
        <v>0.78499409546711107</v>
      </c>
      <c r="G64" s="13"/>
    </row>
    <row r="65" spans="1:7" x14ac:dyDescent="0.25">
      <c r="A65" s="2" t="s">
        <v>48</v>
      </c>
      <c r="B65" s="4" t="s">
        <v>32</v>
      </c>
      <c r="C65" s="12">
        <v>2017</v>
      </c>
      <c r="D65" s="68">
        <v>785351300</v>
      </c>
      <c r="E65" s="78">
        <v>1310000000</v>
      </c>
      <c r="F65" s="2">
        <f t="shared" si="0"/>
        <v>0.59950480916030535</v>
      </c>
      <c r="G65" s="13"/>
    </row>
    <row r="66" spans="1:7" x14ac:dyDescent="0.25">
      <c r="A66" s="2"/>
      <c r="B66" s="4"/>
      <c r="C66" s="12">
        <v>2018</v>
      </c>
      <c r="D66" s="54">
        <v>786344900</v>
      </c>
      <c r="E66" s="79">
        <v>1310000000</v>
      </c>
      <c r="F66" s="2">
        <f t="shared" si="0"/>
        <v>0.60026328244274807</v>
      </c>
      <c r="G66" s="13"/>
    </row>
    <row r="67" spans="1:7" x14ac:dyDescent="0.25">
      <c r="A67" s="2"/>
      <c r="B67" s="4"/>
      <c r="C67" s="12">
        <v>2019</v>
      </c>
      <c r="D67" s="54">
        <v>786344900</v>
      </c>
      <c r="E67" s="79">
        <v>1310000000</v>
      </c>
      <c r="F67" s="2">
        <f t="shared" si="0"/>
        <v>0.60026328244274807</v>
      </c>
      <c r="G67" s="13"/>
    </row>
    <row r="68" spans="1:7" x14ac:dyDescent="0.25">
      <c r="A68" s="2"/>
      <c r="B68" s="4"/>
      <c r="C68" s="12">
        <v>2020</v>
      </c>
      <c r="D68" s="54">
        <v>786344900</v>
      </c>
      <c r="E68" s="79">
        <v>1310000000</v>
      </c>
      <c r="F68" s="2">
        <f t="shared" si="0"/>
        <v>0.60026328244274807</v>
      </c>
      <c r="G68" s="13"/>
    </row>
    <row r="69" spans="1:7" ht="15.75" thickBot="1" x14ac:dyDescent="0.3">
      <c r="A69" s="2"/>
      <c r="B69" s="4"/>
      <c r="C69" s="12">
        <v>2021</v>
      </c>
      <c r="D69" s="54">
        <v>786344900</v>
      </c>
      <c r="E69" s="80">
        <v>1310000000</v>
      </c>
      <c r="F69" s="101">
        <f t="shared" si="0"/>
        <v>0.60026328244274807</v>
      </c>
      <c r="G69" s="13"/>
    </row>
    <row r="70" spans="1:7" x14ac:dyDescent="0.25">
      <c r="A70" s="2" t="s">
        <v>49</v>
      </c>
      <c r="B70" s="4" t="s">
        <v>33</v>
      </c>
      <c r="C70" s="12">
        <v>2017</v>
      </c>
      <c r="D70" s="68">
        <v>8168731360</v>
      </c>
      <c r="E70" s="78">
        <v>11553528000</v>
      </c>
      <c r="F70" s="2">
        <f t="shared" ref="F70:F74" si="1">D70/E70</f>
        <v>0.70703350180135449</v>
      </c>
      <c r="G70" s="13"/>
    </row>
    <row r="71" spans="1:7" x14ac:dyDescent="0.25">
      <c r="A71" s="2"/>
      <c r="B71" s="4"/>
      <c r="C71" s="12">
        <v>2018</v>
      </c>
      <c r="D71" s="54">
        <v>8180287160</v>
      </c>
      <c r="E71" s="79">
        <v>11553528000</v>
      </c>
      <c r="F71" s="2">
        <f t="shared" si="1"/>
        <v>0.70803369845124364</v>
      </c>
      <c r="G71" s="13"/>
    </row>
    <row r="72" spans="1:7" x14ac:dyDescent="0.25">
      <c r="A72" s="2"/>
      <c r="B72" s="4"/>
      <c r="C72" s="12">
        <v>2019</v>
      </c>
      <c r="D72" s="54">
        <v>8364251720</v>
      </c>
      <c r="E72" s="79">
        <v>11553528000</v>
      </c>
      <c r="F72" s="2">
        <f t="shared" si="1"/>
        <v>0.72395650229090192</v>
      </c>
      <c r="G72" s="13"/>
    </row>
    <row r="73" spans="1:7" x14ac:dyDescent="0.25">
      <c r="A73" s="2"/>
      <c r="B73" s="4"/>
      <c r="C73" s="12">
        <v>2020</v>
      </c>
      <c r="D73" s="54">
        <v>8037938620</v>
      </c>
      <c r="E73" s="79">
        <v>11553528000</v>
      </c>
      <c r="F73" s="2">
        <f t="shared" si="1"/>
        <v>0.69571291297342253</v>
      </c>
      <c r="G73" s="13"/>
    </row>
    <row r="74" spans="1:7" ht="15.75" thickBot="1" x14ac:dyDescent="0.3">
      <c r="A74" s="4"/>
      <c r="B74" s="4"/>
      <c r="C74" s="12">
        <v>2021</v>
      </c>
      <c r="D74" s="55">
        <v>8071269220</v>
      </c>
      <c r="E74" s="80">
        <v>11553528000</v>
      </c>
      <c r="F74" s="101">
        <f t="shared" si="1"/>
        <v>0.69859779800594246</v>
      </c>
      <c r="G74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2A4D3-DA4A-4CA7-A3A6-5E81C5C25286}">
  <dimension ref="A1:R74"/>
  <sheetViews>
    <sheetView workbookViewId="0">
      <selection activeCell="F4" sqref="F4"/>
    </sheetView>
  </sheetViews>
  <sheetFormatPr defaultRowHeight="15" x14ac:dyDescent="0.25"/>
  <cols>
    <col min="1" max="1" width="6.28515625" style="18" customWidth="1"/>
    <col min="2" max="2" width="14.7109375" style="18" customWidth="1"/>
    <col min="3" max="3" width="9.140625" style="18"/>
    <col min="4" max="4" width="33.28515625" style="18" customWidth="1"/>
    <col min="5" max="5" width="30.5703125" style="18" customWidth="1"/>
    <col min="6" max="6" width="17.85546875" style="18" customWidth="1"/>
    <col min="7" max="8" width="9.140625" style="18"/>
    <col min="9" max="9" width="23.28515625" style="13" customWidth="1"/>
    <col min="10" max="10" width="23.85546875" style="13" customWidth="1"/>
    <col min="11" max="17" width="9.140625" style="18"/>
    <col min="18" max="18" width="12.7109375" style="18" customWidth="1"/>
    <col min="19" max="16384" width="9.140625" style="18"/>
  </cols>
  <sheetData>
    <row r="1" spans="1:18" x14ac:dyDescent="0.25">
      <c r="D1" s="39" t="s">
        <v>68</v>
      </c>
      <c r="E1" s="40"/>
    </row>
    <row r="2" spans="1:18" x14ac:dyDescent="0.25">
      <c r="D2" s="40"/>
      <c r="E2" s="40"/>
    </row>
    <row r="3" spans="1:18" ht="15.75" thickBot="1" x14ac:dyDescent="0.3"/>
    <row r="4" spans="1:18" ht="15.75" thickBot="1" x14ac:dyDescent="0.3">
      <c r="A4" s="9" t="s">
        <v>12</v>
      </c>
      <c r="B4" s="10" t="s">
        <v>13</v>
      </c>
      <c r="C4" s="10" t="s">
        <v>14</v>
      </c>
      <c r="D4" s="37" t="s">
        <v>65</v>
      </c>
      <c r="E4" s="38" t="s">
        <v>66</v>
      </c>
      <c r="F4" s="126" t="s">
        <v>67</v>
      </c>
      <c r="G4" s="13"/>
      <c r="I4" s="81" t="s">
        <v>87</v>
      </c>
      <c r="J4" s="82" t="s">
        <v>88</v>
      </c>
      <c r="L4" s="25" t="s">
        <v>50</v>
      </c>
      <c r="M4" s="26"/>
      <c r="N4" s="26"/>
      <c r="O4" s="26"/>
      <c r="P4" s="26"/>
      <c r="Q4" s="26"/>
      <c r="R4" s="27"/>
    </row>
    <row r="5" spans="1:18" x14ac:dyDescent="0.25">
      <c r="A5" s="2">
        <v>1</v>
      </c>
      <c r="B5" s="2" t="s">
        <v>19</v>
      </c>
      <c r="C5" s="2">
        <v>2017</v>
      </c>
      <c r="D5" s="94">
        <v>885</v>
      </c>
      <c r="E5" s="2">
        <f>I5/J5</f>
        <v>717.09322715430903</v>
      </c>
      <c r="F5" s="106">
        <f>D5/E5</f>
        <v>1.2341491545137124</v>
      </c>
      <c r="G5" s="13"/>
      <c r="H5" s="13" t="s">
        <v>19</v>
      </c>
      <c r="I5" s="83">
        <v>423011000000</v>
      </c>
      <c r="J5" s="58">
        <v>589896800</v>
      </c>
      <c r="L5" s="28" t="s">
        <v>69</v>
      </c>
      <c r="R5" s="19"/>
    </row>
    <row r="6" spans="1:18" ht="15.75" thickBot="1" x14ac:dyDescent="0.3">
      <c r="A6" s="2"/>
      <c r="B6" s="4"/>
      <c r="C6" s="4">
        <v>2018</v>
      </c>
      <c r="D6" s="94">
        <v>920</v>
      </c>
      <c r="E6" s="2">
        <f t="shared" ref="E6:E69" si="0">I6/J6</f>
        <v>816.94628619785703</v>
      </c>
      <c r="F6" s="106">
        <f t="shared" ref="F6:F69" si="1">D6/E6</f>
        <v>1.1261450300261042</v>
      </c>
      <c r="G6" s="13"/>
      <c r="H6" s="13"/>
      <c r="I6" s="84">
        <v>481914000000</v>
      </c>
      <c r="J6" s="59">
        <v>589896800</v>
      </c>
      <c r="L6" s="29"/>
      <c r="M6" s="21"/>
      <c r="N6" s="21"/>
      <c r="O6" s="21"/>
      <c r="P6" s="21"/>
      <c r="Q6" s="21"/>
      <c r="R6" s="22"/>
    </row>
    <row r="7" spans="1:18" x14ac:dyDescent="0.25">
      <c r="A7" s="2"/>
      <c r="B7" s="4"/>
      <c r="C7" s="4">
        <v>2019</v>
      </c>
      <c r="D7" s="94">
        <v>1045</v>
      </c>
      <c r="E7" s="2">
        <f t="shared" si="0"/>
        <v>962.77348851527927</v>
      </c>
      <c r="F7" s="106">
        <f t="shared" si="1"/>
        <v>1.0854058742430939</v>
      </c>
      <c r="G7" s="13"/>
      <c r="H7" s="13"/>
      <c r="I7" s="84">
        <v>567937000000</v>
      </c>
      <c r="J7" s="59">
        <v>589896800</v>
      </c>
    </row>
    <row r="8" spans="1:18" x14ac:dyDescent="0.25">
      <c r="A8" s="2"/>
      <c r="B8" s="4"/>
      <c r="C8" s="4">
        <v>2020</v>
      </c>
      <c r="D8" s="94">
        <v>1460</v>
      </c>
      <c r="E8" s="2">
        <f t="shared" si="0"/>
        <v>1187.5094084253381</v>
      </c>
      <c r="F8" s="106">
        <f t="shared" si="1"/>
        <v>1.2294639433097125</v>
      </c>
      <c r="G8" s="13"/>
      <c r="H8" s="13"/>
      <c r="I8" s="84">
        <v>700508000000</v>
      </c>
      <c r="J8" s="59">
        <v>589896800</v>
      </c>
      <c r="L8" s="41" t="s">
        <v>70</v>
      </c>
      <c r="M8" s="41"/>
      <c r="N8" s="41"/>
    </row>
    <row r="9" spans="1:18" ht="15.75" thickBot="1" x14ac:dyDescent="0.3">
      <c r="A9" s="2"/>
      <c r="B9" s="4"/>
      <c r="C9" s="4">
        <v>2021</v>
      </c>
      <c r="D9" s="95">
        <v>3290</v>
      </c>
      <c r="E9" s="101">
        <f t="shared" si="0"/>
        <v>1644.045195702028</v>
      </c>
      <c r="F9" s="107">
        <f t="shared" si="1"/>
        <v>2.001161530474306</v>
      </c>
      <c r="G9" s="13"/>
      <c r="H9" s="13"/>
      <c r="I9" s="84">
        <v>969817000000</v>
      </c>
      <c r="J9" s="59">
        <v>589896800</v>
      </c>
    </row>
    <row r="10" spans="1:18" x14ac:dyDescent="0.25">
      <c r="A10" s="2" t="s">
        <v>5</v>
      </c>
      <c r="B10" s="4" t="s">
        <v>21</v>
      </c>
      <c r="C10" s="2">
        <v>2017</v>
      </c>
      <c r="D10" s="96">
        <v>1185</v>
      </c>
      <c r="E10" s="2">
        <f t="shared" si="0"/>
        <v>142.38062871707731</v>
      </c>
      <c r="F10" s="106">
        <f t="shared" si="1"/>
        <v>8.3227613944218355</v>
      </c>
      <c r="G10" s="13"/>
      <c r="H10" s="13" t="s">
        <v>21</v>
      </c>
      <c r="I10" s="84">
        <v>837910000000</v>
      </c>
      <c r="J10" s="59">
        <v>5885000000</v>
      </c>
    </row>
    <row r="11" spans="1:18" x14ac:dyDescent="0.25">
      <c r="A11" s="2"/>
      <c r="B11" s="4"/>
      <c r="C11" s="4">
        <v>2018</v>
      </c>
      <c r="D11" s="94">
        <v>346</v>
      </c>
      <c r="E11" s="2">
        <f t="shared" si="0"/>
        <v>150.45369583687341</v>
      </c>
      <c r="F11" s="106">
        <f t="shared" si="1"/>
        <v>2.2997108716767185</v>
      </c>
      <c r="G11" s="13"/>
      <c r="H11" s="13"/>
      <c r="I11" s="84">
        <v>885420000000</v>
      </c>
      <c r="J11" s="59">
        <v>5885000000</v>
      </c>
    </row>
    <row r="12" spans="1:18" x14ac:dyDescent="0.25">
      <c r="A12" s="2"/>
      <c r="B12" s="4"/>
      <c r="C12" s="4">
        <v>2019</v>
      </c>
      <c r="D12" s="94">
        <v>374</v>
      </c>
      <c r="E12" s="2">
        <f t="shared" si="0"/>
        <v>158.94477485131691</v>
      </c>
      <c r="F12" s="106">
        <f t="shared" si="1"/>
        <v>2.3530185270315056</v>
      </c>
      <c r="G12" s="13"/>
      <c r="H12" s="13"/>
      <c r="I12" s="84">
        <v>935390000000</v>
      </c>
      <c r="J12" s="59">
        <v>5885000000</v>
      </c>
    </row>
    <row r="13" spans="1:18" x14ac:dyDescent="0.25">
      <c r="A13" s="2"/>
      <c r="B13" s="4"/>
      <c r="C13" s="4">
        <v>2020</v>
      </c>
      <c r="D13" s="94">
        <v>302</v>
      </c>
      <c r="E13" s="2">
        <f t="shared" si="0"/>
        <v>163.41716227697535</v>
      </c>
      <c r="F13" s="106">
        <f t="shared" si="1"/>
        <v>1.8480311112497532</v>
      </c>
      <c r="G13" s="13"/>
      <c r="H13" s="13"/>
      <c r="I13" s="84">
        <v>961710000000</v>
      </c>
      <c r="J13" s="59">
        <v>5885000000</v>
      </c>
    </row>
    <row r="14" spans="1:18" ht="15.75" thickBot="1" x14ac:dyDescent="0.3">
      <c r="A14" s="2"/>
      <c r="B14" s="4"/>
      <c r="C14" s="4">
        <v>2021</v>
      </c>
      <c r="D14" s="95">
        <v>290</v>
      </c>
      <c r="E14" s="101">
        <f t="shared" si="0"/>
        <v>173.79949022939678</v>
      </c>
      <c r="F14" s="107">
        <f t="shared" si="1"/>
        <v>1.6685894740958731</v>
      </c>
      <c r="G14" s="13"/>
      <c r="H14" s="13"/>
      <c r="I14" s="84">
        <v>1022810000000</v>
      </c>
      <c r="J14" s="59">
        <v>5885000000</v>
      </c>
    </row>
    <row r="15" spans="1:18" x14ac:dyDescent="0.25">
      <c r="A15" s="2" t="s">
        <v>7</v>
      </c>
      <c r="B15" s="4" t="s">
        <v>22</v>
      </c>
      <c r="C15" s="2">
        <v>2017</v>
      </c>
      <c r="D15" s="96">
        <v>1290</v>
      </c>
      <c r="E15" s="2">
        <f t="shared" si="0"/>
        <v>1517.7213228016806</v>
      </c>
      <c r="F15" s="106">
        <f t="shared" si="1"/>
        <v>0.84995840845056325</v>
      </c>
      <c r="G15" s="13"/>
      <c r="H15" s="56" t="s">
        <v>22</v>
      </c>
      <c r="I15" s="84">
        <v>903044187067</v>
      </c>
      <c r="J15" s="59">
        <v>595000000</v>
      </c>
    </row>
    <row r="16" spans="1:18" x14ac:dyDescent="0.25">
      <c r="A16" s="2"/>
      <c r="B16" s="4"/>
      <c r="C16" s="4">
        <v>2018</v>
      </c>
      <c r="D16" s="94">
        <v>1375</v>
      </c>
      <c r="E16" s="2">
        <f t="shared" si="0"/>
        <v>1641.4244972134454</v>
      </c>
      <c r="F16" s="106">
        <f t="shared" si="1"/>
        <v>0.83768702266492345</v>
      </c>
      <c r="G16" s="13"/>
      <c r="H16" s="13"/>
      <c r="I16" s="84">
        <v>976647575842</v>
      </c>
      <c r="J16" s="59">
        <v>595000000</v>
      </c>
    </row>
    <row r="17" spans="1:10" x14ac:dyDescent="0.25">
      <c r="A17" s="2"/>
      <c r="B17" s="4"/>
      <c r="C17" s="4">
        <v>2019</v>
      </c>
      <c r="D17" s="94">
        <v>1670</v>
      </c>
      <c r="E17" s="2">
        <f t="shared" si="0"/>
        <v>1901.3356249310925</v>
      </c>
      <c r="F17" s="106">
        <f t="shared" si="1"/>
        <v>0.87832993717798957</v>
      </c>
      <c r="G17" s="13"/>
      <c r="H17" s="13"/>
      <c r="I17" s="84">
        <v>1131294696834</v>
      </c>
      <c r="J17" s="59">
        <v>595000000</v>
      </c>
    </row>
    <row r="18" spans="1:10" x14ac:dyDescent="0.25">
      <c r="A18" s="2"/>
      <c r="B18" s="4"/>
      <c r="C18" s="4">
        <v>2020</v>
      </c>
      <c r="D18" s="94">
        <v>1785</v>
      </c>
      <c r="E18" s="2">
        <f t="shared" si="0"/>
        <v>2118.8487308638655</v>
      </c>
      <c r="F18" s="106">
        <f t="shared" si="1"/>
        <v>0.84243861961407995</v>
      </c>
      <c r="G18" s="13"/>
      <c r="H18" s="13"/>
      <c r="I18" s="84">
        <v>1260714994864</v>
      </c>
      <c r="J18" s="59">
        <v>595000000</v>
      </c>
    </row>
    <row r="19" spans="1:10" ht="15.75" thickBot="1" x14ac:dyDescent="0.3">
      <c r="A19" s="2"/>
      <c r="B19" s="4"/>
      <c r="C19" s="4">
        <v>2021</v>
      </c>
      <c r="D19" s="95">
        <v>1880</v>
      </c>
      <c r="E19" s="101">
        <f t="shared" si="0"/>
        <v>2331.7091812352942</v>
      </c>
      <c r="F19" s="107">
        <f t="shared" si="1"/>
        <v>0.80627550602344522</v>
      </c>
      <c r="G19" s="13"/>
      <c r="H19" s="13"/>
      <c r="I19" s="84">
        <v>1387366962835</v>
      </c>
      <c r="J19" s="59">
        <v>595000000</v>
      </c>
    </row>
    <row r="20" spans="1:10" x14ac:dyDescent="0.25">
      <c r="A20" s="2" t="s">
        <v>39</v>
      </c>
      <c r="B20" s="4" t="s">
        <v>23</v>
      </c>
      <c r="C20" s="4">
        <v>2017</v>
      </c>
      <c r="D20" s="96">
        <v>755</v>
      </c>
      <c r="E20" s="2">
        <f t="shared" si="0"/>
        <v>135.44069461954547</v>
      </c>
      <c r="F20" s="106">
        <f t="shared" si="1"/>
        <v>5.574395510306589</v>
      </c>
      <c r="G20" s="13"/>
      <c r="H20" s="13" t="s">
        <v>23</v>
      </c>
      <c r="I20" s="84">
        <v>297969528163</v>
      </c>
      <c r="J20" s="59">
        <v>2200000000</v>
      </c>
    </row>
    <row r="21" spans="1:10" x14ac:dyDescent="0.25">
      <c r="A21" s="2"/>
      <c r="B21" s="4"/>
      <c r="C21" s="4">
        <v>2018</v>
      </c>
      <c r="D21" s="94">
        <v>284</v>
      </c>
      <c r="E21" s="2">
        <f t="shared" si="0"/>
        <v>52.956539157666668</v>
      </c>
      <c r="F21" s="106">
        <f t="shared" si="1"/>
        <v>5.3628882196106371</v>
      </c>
      <c r="G21" s="13"/>
      <c r="H21" s="13"/>
      <c r="I21" s="84">
        <v>635478469892</v>
      </c>
      <c r="J21" s="59">
        <v>12000000000</v>
      </c>
    </row>
    <row r="22" spans="1:10" x14ac:dyDescent="0.25">
      <c r="A22" s="2"/>
      <c r="B22" s="4"/>
      <c r="C22" s="4">
        <v>2019</v>
      </c>
      <c r="D22" s="94">
        <v>545</v>
      </c>
      <c r="E22" s="2">
        <f t="shared" si="0"/>
        <v>63.858286335499997</v>
      </c>
      <c r="F22" s="106">
        <f t="shared" si="1"/>
        <v>8.5345227890499231</v>
      </c>
      <c r="G22" s="13"/>
      <c r="H22" s="13"/>
      <c r="I22" s="84">
        <v>766299436026</v>
      </c>
      <c r="J22" s="59">
        <v>12000000000</v>
      </c>
    </row>
    <row r="23" spans="1:10" x14ac:dyDescent="0.25">
      <c r="A23" s="2"/>
      <c r="B23" s="4"/>
      <c r="C23" s="4">
        <v>2020</v>
      </c>
      <c r="D23" s="97">
        <v>500</v>
      </c>
      <c r="E23" s="2">
        <f t="shared" si="0"/>
        <v>74.562175890000006</v>
      </c>
      <c r="F23" s="106">
        <f t="shared" si="1"/>
        <v>6.7058128874570313</v>
      </c>
      <c r="G23" s="13"/>
      <c r="H23" s="13"/>
      <c r="I23" s="84">
        <v>894746110680</v>
      </c>
      <c r="J23" s="59">
        <v>12000000000</v>
      </c>
    </row>
    <row r="24" spans="1:10" ht="15.75" thickBot="1" x14ac:dyDescent="0.3">
      <c r="A24" s="2"/>
      <c r="B24" s="4"/>
      <c r="C24" s="4">
        <v>2021</v>
      </c>
      <c r="D24" s="95">
        <v>470</v>
      </c>
      <c r="E24" s="101">
        <f t="shared" si="0"/>
        <v>83.464991108916664</v>
      </c>
      <c r="F24" s="107">
        <f t="shared" si="1"/>
        <v>5.6311034573367298</v>
      </c>
      <c r="G24" s="13"/>
      <c r="H24" s="13"/>
      <c r="I24" s="84">
        <v>1001579893307</v>
      </c>
      <c r="J24" s="59">
        <v>12000000000</v>
      </c>
    </row>
    <row r="25" spans="1:10" x14ac:dyDescent="0.25">
      <c r="A25" s="2" t="s">
        <v>40</v>
      </c>
      <c r="B25" s="4" t="s">
        <v>24</v>
      </c>
      <c r="C25" s="4">
        <v>2017</v>
      </c>
      <c r="D25" s="98">
        <v>4590</v>
      </c>
      <c r="E25" s="2">
        <f t="shared" si="0"/>
        <v>1429.6285041679103</v>
      </c>
      <c r="F25" s="106">
        <f t="shared" si="1"/>
        <v>3.2106242891900982</v>
      </c>
      <c r="G25" s="13"/>
      <c r="H25" s="13" t="s">
        <v>24</v>
      </c>
      <c r="I25" s="84">
        <v>1144645000000</v>
      </c>
      <c r="J25" s="59">
        <v>800659050</v>
      </c>
    </row>
    <row r="26" spans="1:10" x14ac:dyDescent="0.25">
      <c r="A26" s="2"/>
      <c r="B26" s="4"/>
      <c r="C26" s="4">
        <v>2018</v>
      </c>
      <c r="D26" s="99">
        <v>5500</v>
      </c>
      <c r="E26" s="2">
        <f t="shared" si="0"/>
        <v>1603.8837005589332</v>
      </c>
      <c r="F26" s="106">
        <f t="shared" si="1"/>
        <v>3.4291763162649009</v>
      </c>
      <c r="G26" s="13"/>
      <c r="H26" s="13"/>
      <c r="I26" s="84">
        <v>1284164000000</v>
      </c>
      <c r="J26" s="59">
        <v>800659050</v>
      </c>
    </row>
    <row r="27" spans="1:10" x14ac:dyDescent="0.25">
      <c r="A27" s="2"/>
      <c r="B27" s="4"/>
      <c r="C27" s="4">
        <v>2019</v>
      </c>
      <c r="D27" s="99">
        <v>6800</v>
      </c>
      <c r="E27" s="2">
        <f t="shared" si="0"/>
        <v>1515.7050931979099</v>
      </c>
      <c r="F27" s="106">
        <f t="shared" si="1"/>
        <v>4.4863608564203092</v>
      </c>
      <c r="G27" s="13"/>
      <c r="H27" s="13"/>
      <c r="I27" s="84">
        <v>1213563000000</v>
      </c>
      <c r="J27" s="59">
        <v>800659050</v>
      </c>
    </row>
    <row r="28" spans="1:10" x14ac:dyDescent="0.25">
      <c r="A28" s="2"/>
      <c r="B28" s="4"/>
      <c r="C28" s="4">
        <v>2020</v>
      </c>
      <c r="D28" s="99">
        <v>4400</v>
      </c>
      <c r="E28" s="2">
        <f t="shared" si="0"/>
        <v>1273.8243575714282</v>
      </c>
      <c r="F28" s="106">
        <f t="shared" si="1"/>
        <v>3.4541653830428305</v>
      </c>
      <c r="G28" s="13"/>
      <c r="H28" s="13"/>
      <c r="I28" s="84">
        <v>1019899000000</v>
      </c>
      <c r="J28" s="59">
        <v>800659050</v>
      </c>
    </row>
    <row r="29" spans="1:10" ht="15.75" thickBot="1" x14ac:dyDescent="0.3">
      <c r="A29" s="2"/>
      <c r="B29" s="4"/>
      <c r="C29" s="4">
        <v>2021</v>
      </c>
      <c r="D29" s="100">
        <v>3740</v>
      </c>
      <c r="E29" s="101">
        <f t="shared" si="0"/>
        <v>1261.678113798876</v>
      </c>
      <c r="F29" s="107">
        <f t="shared" si="1"/>
        <v>2.9643059977786006</v>
      </c>
      <c r="G29" s="13"/>
      <c r="H29" s="13"/>
      <c r="I29" s="84">
        <v>1010174000000</v>
      </c>
      <c r="J29" s="59">
        <v>800659050</v>
      </c>
    </row>
    <row r="30" spans="1:10" x14ac:dyDescent="0.25">
      <c r="A30" s="2" t="s">
        <v>41</v>
      </c>
      <c r="B30" s="4" t="s">
        <v>25</v>
      </c>
      <c r="C30" s="4">
        <v>2017</v>
      </c>
      <c r="D30" s="98">
        <v>344</v>
      </c>
      <c r="E30" s="2">
        <f t="shared" si="0"/>
        <v>202.54489862085106</v>
      </c>
      <c r="F30" s="106">
        <f t="shared" si="1"/>
        <v>1.6983888626291317</v>
      </c>
      <c r="G30" s="13"/>
      <c r="H30" s="13" t="s">
        <v>25</v>
      </c>
      <c r="I30" s="85">
        <v>475980511759</v>
      </c>
      <c r="J30" s="66">
        <v>2350000000</v>
      </c>
    </row>
    <row r="31" spans="1:10" x14ac:dyDescent="0.25">
      <c r="A31" s="2"/>
      <c r="B31" s="4"/>
      <c r="C31" s="4">
        <v>2018</v>
      </c>
      <c r="D31" s="99">
        <v>730</v>
      </c>
      <c r="E31" s="2">
        <f t="shared" si="0"/>
        <v>237.13970374871829</v>
      </c>
      <c r="F31" s="106">
        <f t="shared" si="1"/>
        <v>3.0783541872580482</v>
      </c>
      <c r="G31" s="13"/>
      <c r="H31" s="13"/>
      <c r="I31" s="85">
        <v>563167578239</v>
      </c>
      <c r="J31" s="65">
        <v>2374834620</v>
      </c>
    </row>
    <row r="32" spans="1:10" x14ac:dyDescent="0.25">
      <c r="A32" s="2"/>
      <c r="B32" s="4"/>
      <c r="C32" s="4">
        <v>2019</v>
      </c>
      <c r="D32" s="99">
        <v>940</v>
      </c>
      <c r="E32" s="2">
        <f t="shared" si="0"/>
        <v>269.74687235587032</v>
      </c>
      <c r="F32" s="106">
        <f t="shared" si="1"/>
        <v>3.484748467295967</v>
      </c>
      <c r="G32" s="13"/>
      <c r="H32" s="13"/>
      <c r="I32" s="65">
        <v>641567444819</v>
      </c>
      <c r="J32" s="66">
        <v>2378405500</v>
      </c>
    </row>
    <row r="33" spans="1:10" x14ac:dyDescent="0.25">
      <c r="A33" s="2"/>
      <c r="B33" s="4"/>
      <c r="C33" s="4">
        <v>2020</v>
      </c>
      <c r="D33" s="99">
        <v>251</v>
      </c>
      <c r="E33" s="2">
        <f t="shared" si="0"/>
        <v>273.84907985021994</v>
      </c>
      <c r="F33" s="106">
        <f t="shared" si="1"/>
        <v>0.91656324037050951</v>
      </c>
      <c r="G33" s="13"/>
      <c r="H33" s="13"/>
      <c r="I33" s="65">
        <v>662560916609</v>
      </c>
      <c r="J33" s="66">
        <v>2419438170</v>
      </c>
    </row>
    <row r="34" spans="1:10" ht="15.75" thickBot="1" x14ac:dyDescent="0.3">
      <c r="A34" s="2"/>
      <c r="B34" s="4"/>
      <c r="C34" s="4">
        <v>2021</v>
      </c>
      <c r="D34" s="100">
        <v>756</v>
      </c>
      <c r="E34" s="101">
        <f t="shared" si="0"/>
        <v>69.092548813305697</v>
      </c>
      <c r="F34" s="107">
        <f t="shared" si="1"/>
        <v>10.94184558226069</v>
      </c>
      <c r="G34" s="13"/>
      <c r="H34" s="13"/>
      <c r="I34" s="86">
        <v>668660599446</v>
      </c>
      <c r="J34" s="66">
        <v>9677752680</v>
      </c>
    </row>
    <row r="35" spans="1:10" x14ac:dyDescent="0.25">
      <c r="A35" s="2" t="s">
        <v>42</v>
      </c>
      <c r="B35" s="4" t="s">
        <v>26</v>
      </c>
      <c r="C35" s="4">
        <v>2017</v>
      </c>
      <c r="D35" s="98">
        <v>8900</v>
      </c>
      <c r="E35" s="2">
        <f t="shared" si="0"/>
        <v>1742.7962902811444</v>
      </c>
      <c r="F35" s="106">
        <f t="shared" si="1"/>
        <v>5.1067356808317914</v>
      </c>
      <c r="G35" s="13"/>
      <c r="H35" s="13" t="s">
        <v>26</v>
      </c>
      <c r="I35" s="65">
        <v>20324330000000</v>
      </c>
      <c r="J35" s="66">
        <v>11661908000</v>
      </c>
    </row>
    <row r="36" spans="1:10" x14ac:dyDescent="0.25">
      <c r="A36" s="2"/>
      <c r="B36" s="4"/>
      <c r="C36" s="4">
        <v>2018</v>
      </c>
      <c r="D36" s="99">
        <v>10450</v>
      </c>
      <c r="E36" s="2">
        <f t="shared" si="0"/>
        <v>1947.121345838091</v>
      </c>
      <c r="F36" s="106">
        <f t="shared" si="1"/>
        <v>5.3668971491358448</v>
      </c>
      <c r="G36" s="13"/>
      <c r="H36" s="13"/>
      <c r="I36" s="65">
        <v>22707150000000</v>
      </c>
      <c r="J36" s="66">
        <v>11661908000</v>
      </c>
    </row>
    <row r="37" spans="1:10" x14ac:dyDescent="0.25">
      <c r="A37" s="2"/>
      <c r="B37" s="4"/>
      <c r="C37" s="4">
        <v>2019</v>
      </c>
      <c r="D37" s="99">
        <v>11150</v>
      </c>
      <c r="E37" s="2">
        <f t="shared" si="0"/>
        <v>2287.0274744064177</v>
      </c>
      <c r="F37" s="106">
        <f t="shared" si="1"/>
        <v>4.8753240285816446</v>
      </c>
      <c r="G37" s="13"/>
      <c r="H37" s="13"/>
      <c r="I37" s="65">
        <v>26671104000000</v>
      </c>
      <c r="J37" s="66">
        <v>11661908000</v>
      </c>
    </row>
    <row r="38" spans="1:10" x14ac:dyDescent="0.25">
      <c r="A38" s="2"/>
      <c r="B38" s="4"/>
      <c r="C38" s="4">
        <v>2020</v>
      </c>
      <c r="D38" s="99">
        <v>9575</v>
      </c>
      <c r="E38" s="2">
        <f t="shared" si="0"/>
        <v>4314.7358905592464</v>
      </c>
      <c r="F38" s="106">
        <f t="shared" si="1"/>
        <v>2.219139303740548</v>
      </c>
      <c r="G38" s="13"/>
      <c r="H38" s="13"/>
      <c r="I38" s="65">
        <v>50318053000000</v>
      </c>
      <c r="J38" s="66">
        <v>11661908000</v>
      </c>
    </row>
    <row r="39" spans="1:10" ht="15.75" thickBot="1" x14ac:dyDescent="0.3">
      <c r="A39" s="2"/>
      <c r="B39" s="4"/>
      <c r="C39" s="4">
        <v>2021</v>
      </c>
      <c r="D39" s="100">
        <v>8700</v>
      </c>
      <c r="E39" s="101">
        <f t="shared" si="0"/>
        <v>4692.5308448668948</v>
      </c>
      <c r="F39" s="107">
        <f t="shared" si="1"/>
        <v>1.8540101893026082</v>
      </c>
      <c r="G39" s="13"/>
      <c r="H39" s="13"/>
      <c r="I39" s="65">
        <v>54723863000000</v>
      </c>
      <c r="J39" s="66">
        <v>11661908000</v>
      </c>
    </row>
    <row r="40" spans="1:10" x14ac:dyDescent="0.25">
      <c r="A40" s="2" t="s">
        <v>43</v>
      </c>
      <c r="B40" s="4" t="s">
        <v>27</v>
      </c>
      <c r="C40" s="4">
        <v>2017</v>
      </c>
      <c r="D40" s="98">
        <v>14033</v>
      </c>
      <c r="E40" s="2">
        <f t="shared" si="0"/>
        <v>505.41290934978645</v>
      </c>
      <c r="F40" s="106">
        <f t="shared" si="1"/>
        <v>27.765416633408613</v>
      </c>
      <c r="G40" s="13"/>
      <c r="H40" s="13" t="s">
        <v>27</v>
      </c>
      <c r="I40" s="87">
        <v>1064905000000</v>
      </c>
      <c r="J40" s="70">
        <v>2107000000</v>
      </c>
    </row>
    <row r="41" spans="1:10" x14ac:dyDescent="0.25">
      <c r="A41" s="2"/>
      <c r="B41" s="4"/>
      <c r="C41" s="4">
        <v>2018</v>
      </c>
      <c r="D41" s="99">
        <v>15992</v>
      </c>
      <c r="E41" s="2">
        <f t="shared" si="0"/>
        <v>554.12244897959181</v>
      </c>
      <c r="F41" s="106">
        <f t="shared" si="1"/>
        <v>28.860047142015322</v>
      </c>
      <c r="G41" s="13"/>
      <c r="H41" s="13"/>
      <c r="I41" s="88">
        <v>1167536000000</v>
      </c>
      <c r="J41" s="70">
        <v>2107000000</v>
      </c>
    </row>
    <row r="42" spans="1:10" x14ac:dyDescent="0.25">
      <c r="A42" s="2"/>
      <c r="B42" s="4"/>
      <c r="C42" s="4">
        <v>2019</v>
      </c>
      <c r="D42" s="99">
        <v>16133</v>
      </c>
      <c r="E42" s="2">
        <f t="shared" si="0"/>
        <v>543.90460370194592</v>
      </c>
      <c r="F42" s="106">
        <f t="shared" si="1"/>
        <v>29.661451457102793</v>
      </c>
      <c r="G42" s="13"/>
      <c r="H42" s="13"/>
      <c r="I42" s="88">
        <v>1146007000000</v>
      </c>
      <c r="J42" s="70">
        <v>2107000000</v>
      </c>
    </row>
    <row r="43" spans="1:10" x14ac:dyDescent="0.25">
      <c r="A43" s="2"/>
      <c r="B43" s="4"/>
      <c r="C43" s="4">
        <v>2020</v>
      </c>
      <c r="D43" s="99">
        <v>9517</v>
      </c>
      <c r="E43" s="2">
        <f t="shared" si="0"/>
        <v>680.30659705742767</v>
      </c>
      <c r="F43" s="106">
        <f t="shared" si="1"/>
        <v>13.989280775997868</v>
      </c>
      <c r="G43" s="13"/>
      <c r="H43" s="13"/>
      <c r="I43" s="88">
        <v>1433406000000</v>
      </c>
      <c r="J43" s="70">
        <v>2107000000</v>
      </c>
    </row>
    <row r="44" spans="1:10" ht="15.75" thickBot="1" x14ac:dyDescent="0.3">
      <c r="A44" s="2"/>
      <c r="B44" s="4"/>
      <c r="C44" s="4">
        <v>2021</v>
      </c>
      <c r="D44" s="100">
        <v>8183</v>
      </c>
      <c r="E44" s="101">
        <f t="shared" si="0"/>
        <v>521.66919791172279</v>
      </c>
      <c r="F44" s="107">
        <f t="shared" si="1"/>
        <v>15.686185867896944</v>
      </c>
      <c r="G44" s="13"/>
      <c r="H44" s="13"/>
      <c r="I44" s="90">
        <v>1099157000000</v>
      </c>
      <c r="J44" s="89">
        <v>2107000000</v>
      </c>
    </row>
    <row r="45" spans="1:10" x14ac:dyDescent="0.25">
      <c r="A45" s="2" t="s">
        <v>44</v>
      </c>
      <c r="B45" s="4" t="s">
        <v>28</v>
      </c>
      <c r="C45" s="4">
        <v>2017</v>
      </c>
      <c r="D45" s="98">
        <v>2020</v>
      </c>
      <c r="E45" s="2">
        <f t="shared" si="0"/>
        <v>328.92547824580618</v>
      </c>
      <c r="F45" s="106">
        <f t="shared" si="1"/>
        <v>6.1412086736876397</v>
      </c>
      <c r="G45" s="13"/>
      <c r="H45" s="13" t="s">
        <v>28</v>
      </c>
      <c r="I45" s="88">
        <v>7354346000000</v>
      </c>
      <c r="J45" s="87">
        <v>22358699725</v>
      </c>
    </row>
    <row r="46" spans="1:10" x14ac:dyDescent="0.25">
      <c r="A46" s="2"/>
      <c r="B46" s="4"/>
      <c r="C46" s="4">
        <v>2018</v>
      </c>
      <c r="D46" s="99">
        <v>2620</v>
      </c>
      <c r="E46" s="2">
        <f t="shared" si="0"/>
        <v>382.06803556390622</v>
      </c>
      <c r="F46" s="106">
        <f t="shared" si="1"/>
        <v>6.8574174129302907</v>
      </c>
      <c r="G46" s="13"/>
      <c r="H46" s="13"/>
      <c r="I46" s="87">
        <v>8542544481694</v>
      </c>
      <c r="J46" s="87">
        <v>22358699725</v>
      </c>
    </row>
    <row r="47" spans="1:10" x14ac:dyDescent="0.25">
      <c r="A47" s="2"/>
      <c r="B47" s="4"/>
      <c r="C47" s="4">
        <v>2019</v>
      </c>
      <c r="D47" s="99">
        <v>2050</v>
      </c>
      <c r="E47" s="2">
        <f t="shared" si="0"/>
        <v>443.31469706331501</v>
      </c>
      <c r="F47" s="106">
        <f t="shared" si="1"/>
        <v>4.6242545387734237</v>
      </c>
      <c r="G47" s="13"/>
      <c r="H47" s="13"/>
      <c r="I47" s="87">
        <v>9911940195318</v>
      </c>
      <c r="J47" s="87">
        <v>22358699725</v>
      </c>
    </row>
    <row r="48" spans="1:10" x14ac:dyDescent="0.25">
      <c r="A48" s="2"/>
      <c r="B48" s="4"/>
      <c r="C48" s="4">
        <v>2020</v>
      </c>
      <c r="D48" s="99">
        <v>2710</v>
      </c>
      <c r="E48" s="2">
        <f t="shared" si="0"/>
        <v>504.12001541194275</v>
      </c>
      <c r="F48" s="106">
        <f t="shared" si="1"/>
        <v>5.3757040330674384</v>
      </c>
      <c r="G48" s="13"/>
      <c r="H48" s="13"/>
      <c r="I48" s="87">
        <v>11271468049958</v>
      </c>
      <c r="J48" s="87">
        <v>22358699725</v>
      </c>
    </row>
    <row r="49" spans="1:10" ht="15.75" thickBot="1" x14ac:dyDescent="0.3">
      <c r="A49" s="2"/>
      <c r="B49" s="4"/>
      <c r="C49" s="4">
        <v>2021</v>
      </c>
      <c r="D49" s="100">
        <v>2040</v>
      </c>
      <c r="E49" s="101">
        <f t="shared" si="0"/>
        <v>508.08103941004111</v>
      </c>
      <c r="F49" s="107">
        <f t="shared" si="1"/>
        <v>4.0151075158576051</v>
      </c>
      <c r="G49" s="13"/>
      <c r="H49" s="13"/>
      <c r="I49" s="88">
        <v>11360031396135</v>
      </c>
      <c r="J49" s="87">
        <v>22358699725</v>
      </c>
    </row>
    <row r="50" spans="1:10" x14ac:dyDescent="0.25">
      <c r="A50" s="2" t="s">
        <v>45</v>
      </c>
      <c r="B50" s="4" t="s">
        <v>29</v>
      </c>
      <c r="C50" s="4">
        <v>2017</v>
      </c>
      <c r="D50" s="98">
        <v>1275</v>
      </c>
      <c r="E50" s="2">
        <f t="shared" si="0"/>
        <v>455.84915231953136</v>
      </c>
      <c r="F50" s="106">
        <f t="shared" si="1"/>
        <v>2.796977889532803</v>
      </c>
      <c r="G50" s="13"/>
      <c r="H50" s="13" t="s">
        <v>29</v>
      </c>
      <c r="I50" s="91">
        <v>2820105715429</v>
      </c>
      <c r="J50" s="91">
        <v>6186488888</v>
      </c>
    </row>
    <row r="51" spans="1:10" x14ac:dyDescent="0.25">
      <c r="A51" s="2"/>
      <c r="B51" s="4"/>
      <c r="C51" s="4">
        <v>2018</v>
      </c>
      <c r="D51" s="99">
        <v>1200</v>
      </c>
      <c r="E51" s="2">
        <f t="shared" si="0"/>
        <v>471.49541087335416</v>
      </c>
      <c r="F51" s="106">
        <f t="shared" si="1"/>
        <v>2.5450937004396965</v>
      </c>
      <c r="G51" s="13"/>
      <c r="H51" s="13"/>
      <c r="I51" s="87">
        <v>2916901120111</v>
      </c>
      <c r="J51" s="91">
        <v>6186488888</v>
      </c>
    </row>
    <row r="52" spans="1:10" x14ac:dyDescent="0.25">
      <c r="A52" s="2"/>
      <c r="B52" s="4"/>
      <c r="C52" s="12">
        <v>2019</v>
      </c>
      <c r="D52" s="99">
        <v>1300</v>
      </c>
      <c r="E52" s="2">
        <f t="shared" si="0"/>
        <v>499.89540676226619</v>
      </c>
      <c r="F52" s="106">
        <f t="shared" si="1"/>
        <v>2.6005439986333725</v>
      </c>
      <c r="G52" s="13"/>
      <c r="H52" s="13"/>
      <c r="I52" s="87">
        <v>3092597379097</v>
      </c>
      <c r="J52" s="91">
        <v>6186488888</v>
      </c>
    </row>
    <row r="53" spans="1:10" x14ac:dyDescent="0.25">
      <c r="A53" s="2"/>
      <c r="B53" s="4"/>
      <c r="C53" s="12">
        <v>2020</v>
      </c>
      <c r="D53" s="99">
        <v>1360</v>
      </c>
      <c r="E53" s="2">
        <f t="shared" si="0"/>
        <v>521.72906250454093</v>
      </c>
      <c r="F53" s="106">
        <f t="shared" si="1"/>
        <v>2.6067169681354736</v>
      </c>
      <c r="G53" s="13"/>
      <c r="H53" s="13"/>
      <c r="I53" s="87">
        <v>3227671047731</v>
      </c>
      <c r="J53" s="91">
        <v>6186488888</v>
      </c>
    </row>
    <row r="54" spans="1:10" ht="15.75" thickBot="1" x14ac:dyDescent="0.3">
      <c r="A54" s="2"/>
      <c r="B54" s="4"/>
      <c r="C54" s="12">
        <v>2021</v>
      </c>
      <c r="D54" s="100">
        <v>1360</v>
      </c>
      <c r="E54" s="101">
        <f t="shared" si="0"/>
        <v>460.58751293533402</v>
      </c>
      <c r="F54" s="107">
        <f t="shared" si="1"/>
        <v>2.9527504802131763</v>
      </c>
      <c r="G54" s="13"/>
      <c r="H54" s="13"/>
      <c r="I54" s="87">
        <v>2849419530726</v>
      </c>
      <c r="J54" s="91">
        <v>6186488888</v>
      </c>
    </row>
    <row r="55" spans="1:10" x14ac:dyDescent="0.25">
      <c r="A55" s="2" t="s">
        <v>46</v>
      </c>
      <c r="B55" s="4" t="s">
        <v>30</v>
      </c>
      <c r="C55" s="12">
        <v>2017</v>
      </c>
      <c r="D55" s="98">
        <v>715</v>
      </c>
      <c r="E55" s="2">
        <f t="shared" si="0"/>
        <v>592.83635761554899</v>
      </c>
      <c r="F55" s="106">
        <f t="shared" si="1"/>
        <v>1.2060663804018468</v>
      </c>
      <c r="G55" s="13"/>
      <c r="H55" s="13" t="s">
        <v>30</v>
      </c>
      <c r="I55" s="87">
        <v>1023237460399</v>
      </c>
      <c r="J55" s="87">
        <v>1726003217</v>
      </c>
    </row>
    <row r="56" spans="1:10" x14ac:dyDescent="0.25">
      <c r="A56" s="2"/>
      <c r="B56" s="4"/>
      <c r="C56" s="12">
        <v>2018</v>
      </c>
      <c r="D56" s="99">
        <v>695</v>
      </c>
      <c r="E56" s="2">
        <f t="shared" si="0"/>
        <v>602.88216286157706</v>
      </c>
      <c r="F56" s="106">
        <f t="shared" si="1"/>
        <v>1.1527957581315496</v>
      </c>
      <c r="G56" s="13"/>
      <c r="H56" s="13"/>
      <c r="I56" s="87">
        <v>1040576552571</v>
      </c>
      <c r="J56" s="87">
        <v>1726003217</v>
      </c>
    </row>
    <row r="57" spans="1:10" x14ac:dyDescent="0.25">
      <c r="A57" s="2"/>
      <c r="B57" s="4"/>
      <c r="C57" s="12">
        <v>2019</v>
      </c>
      <c r="D57" s="99">
        <v>410</v>
      </c>
      <c r="E57" s="2">
        <f t="shared" si="0"/>
        <v>600.12656453814714</v>
      </c>
      <c r="F57" s="106">
        <f t="shared" si="1"/>
        <v>0.68318922078634015</v>
      </c>
      <c r="G57" s="13"/>
      <c r="H57" s="13"/>
      <c r="I57" s="87">
        <v>1035820381000</v>
      </c>
      <c r="J57" s="87">
        <v>1726003217</v>
      </c>
    </row>
    <row r="58" spans="1:10" x14ac:dyDescent="0.25">
      <c r="A58" s="2"/>
      <c r="B58" s="4"/>
      <c r="C58" s="12">
        <v>2020</v>
      </c>
      <c r="D58" s="99">
        <v>324</v>
      </c>
      <c r="E58" s="2">
        <f t="shared" si="0"/>
        <v>557.34638838451247</v>
      </c>
      <c r="F58" s="106">
        <f t="shared" si="1"/>
        <v>0.58132609585777539</v>
      </c>
      <c r="G58" s="13"/>
      <c r="H58" s="13"/>
      <c r="I58" s="87">
        <v>961981659335</v>
      </c>
      <c r="J58" s="87">
        <v>1726003217</v>
      </c>
    </row>
    <row r="59" spans="1:10" ht="15.75" thickBot="1" x14ac:dyDescent="0.3">
      <c r="A59" s="2"/>
      <c r="B59" s="4"/>
      <c r="C59" s="12">
        <v>2021</v>
      </c>
      <c r="D59" s="100">
        <v>360</v>
      </c>
      <c r="E59" s="101">
        <f t="shared" si="0"/>
        <v>575.01949198858301</v>
      </c>
      <c r="F59" s="107">
        <f t="shared" si="1"/>
        <v>0.6260657334502111</v>
      </c>
      <c r="G59" s="13"/>
      <c r="H59" s="13"/>
      <c r="I59" s="87">
        <v>992485493010</v>
      </c>
      <c r="J59" s="87">
        <v>1726003217</v>
      </c>
    </row>
    <row r="60" spans="1:10" x14ac:dyDescent="0.25">
      <c r="A60" s="2" t="s">
        <v>47</v>
      </c>
      <c r="B60" s="4" t="s">
        <v>31</v>
      </c>
      <c r="C60" s="12">
        <v>2017</v>
      </c>
      <c r="D60" s="98">
        <v>1100</v>
      </c>
      <c r="E60" s="2">
        <f t="shared" si="0"/>
        <v>445.89827873130361</v>
      </c>
      <c r="F60" s="106">
        <f t="shared" si="1"/>
        <v>2.4669303571428571</v>
      </c>
      <c r="G60" s="13"/>
      <c r="H60" s="13" t="s">
        <v>31</v>
      </c>
      <c r="I60" s="84">
        <v>308000000000</v>
      </c>
      <c r="J60" s="59">
        <v>690740500</v>
      </c>
    </row>
    <row r="61" spans="1:10" x14ac:dyDescent="0.25">
      <c r="A61" s="2"/>
      <c r="B61" s="4"/>
      <c r="C61" s="12">
        <v>2018</v>
      </c>
      <c r="D61" s="99">
        <v>1500</v>
      </c>
      <c r="E61" s="2">
        <f t="shared" si="0"/>
        <v>490.77765094127244</v>
      </c>
      <c r="F61" s="106">
        <f t="shared" si="1"/>
        <v>3.0563738938053095</v>
      </c>
      <c r="G61" s="13"/>
      <c r="H61" s="13"/>
      <c r="I61" s="84">
        <v>339000000000</v>
      </c>
      <c r="J61" s="59">
        <v>690740500</v>
      </c>
    </row>
    <row r="62" spans="1:10" x14ac:dyDescent="0.25">
      <c r="A62" s="2"/>
      <c r="B62" s="4"/>
      <c r="C62" s="12">
        <v>2019</v>
      </c>
      <c r="D62" s="99">
        <v>1610</v>
      </c>
      <c r="E62" s="2">
        <f t="shared" si="0"/>
        <v>550.68719434577815</v>
      </c>
      <c r="F62" s="106">
        <f t="shared" si="1"/>
        <v>2.9236198272463843</v>
      </c>
      <c r="G62" s="13"/>
      <c r="H62" s="13"/>
      <c r="I62" s="87">
        <v>380381947966</v>
      </c>
      <c r="J62" s="59">
        <v>690740500</v>
      </c>
    </row>
    <row r="63" spans="1:10" x14ac:dyDescent="0.25">
      <c r="A63" s="2"/>
      <c r="B63" s="4"/>
      <c r="C63" s="12">
        <v>2020</v>
      </c>
      <c r="D63" s="99">
        <v>1565</v>
      </c>
      <c r="E63" s="2">
        <f t="shared" si="0"/>
        <v>589.15695652274621</v>
      </c>
      <c r="F63" s="106">
        <f t="shared" si="1"/>
        <v>2.6563379803520633</v>
      </c>
      <c r="G63" s="13"/>
      <c r="H63" s="13"/>
      <c r="I63" s="87">
        <v>406954570727</v>
      </c>
      <c r="J63" s="59">
        <v>690740500</v>
      </c>
    </row>
    <row r="64" spans="1:10" ht="15.75" thickBot="1" x14ac:dyDescent="0.3">
      <c r="A64" s="2"/>
      <c r="B64" s="4"/>
      <c r="C64" s="12">
        <v>2021</v>
      </c>
      <c r="D64" s="100">
        <v>2420</v>
      </c>
      <c r="E64" s="101">
        <f t="shared" si="0"/>
        <v>784.6651528323589</v>
      </c>
      <c r="F64" s="107">
        <f t="shared" si="1"/>
        <v>3.0841180996309965</v>
      </c>
      <c r="G64" s="13"/>
      <c r="H64" s="13"/>
      <c r="I64" s="84">
        <v>542000000000</v>
      </c>
      <c r="J64" s="59">
        <v>690740500</v>
      </c>
    </row>
    <row r="65" spans="1:10" x14ac:dyDescent="0.25">
      <c r="A65" s="2" t="s">
        <v>48</v>
      </c>
      <c r="B65" s="4" t="s">
        <v>32</v>
      </c>
      <c r="C65" s="12">
        <v>2017</v>
      </c>
      <c r="D65" s="48">
        <v>4360</v>
      </c>
      <c r="E65" s="2">
        <f t="shared" si="0"/>
        <v>1057.0779147786259</v>
      </c>
      <c r="F65" s="106">
        <f t="shared" si="1"/>
        <v>4.1245777052423565</v>
      </c>
      <c r="G65" s="13"/>
      <c r="H65" s="13" t="s">
        <v>32</v>
      </c>
      <c r="I65" s="87">
        <v>1384772068360</v>
      </c>
      <c r="J65" s="88">
        <v>1310000000</v>
      </c>
    </row>
    <row r="66" spans="1:10" x14ac:dyDescent="0.25">
      <c r="A66" s="2"/>
      <c r="B66" s="4"/>
      <c r="C66" s="12">
        <v>2018</v>
      </c>
      <c r="D66" s="98">
        <v>3750</v>
      </c>
      <c r="E66" s="2">
        <f t="shared" si="0"/>
        <v>1256.7846923297709</v>
      </c>
      <c r="F66" s="106">
        <f t="shared" si="1"/>
        <v>2.9838046428210538</v>
      </c>
      <c r="G66" s="13"/>
      <c r="H66" s="13"/>
      <c r="I66" s="87">
        <v>1646387946952</v>
      </c>
      <c r="J66" s="88">
        <v>1310000000</v>
      </c>
    </row>
    <row r="67" spans="1:10" x14ac:dyDescent="0.25">
      <c r="A67" s="2"/>
      <c r="B67" s="4"/>
      <c r="C67" s="12">
        <v>2019</v>
      </c>
      <c r="D67" s="99">
        <v>4500</v>
      </c>
      <c r="E67" s="2">
        <f t="shared" si="0"/>
        <v>1639.700006091603</v>
      </c>
      <c r="F67" s="106">
        <f t="shared" si="1"/>
        <v>2.7444044540356027</v>
      </c>
      <c r="G67" s="13"/>
      <c r="H67" s="13"/>
      <c r="I67" s="87">
        <v>2148007007980</v>
      </c>
      <c r="J67" s="88">
        <v>1310000000</v>
      </c>
    </row>
    <row r="68" spans="1:10" x14ac:dyDescent="0.25">
      <c r="A68" s="2"/>
      <c r="B68" s="4"/>
      <c r="C68" s="12">
        <v>2020</v>
      </c>
      <c r="D68" s="99">
        <v>9500</v>
      </c>
      <c r="E68" s="2">
        <f t="shared" si="0"/>
        <v>2040.6856482015266</v>
      </c>
      <c r="F68" s="106">
        <f t="shared" si="1"/>
        <v>4.6552980898221286</v>
      </c>
      <c r="G68" s="13"/>
      <c r="H68" s="13"/>
      <c r="I68" s="88">
        <v>2673298199144</v>
      </c>
      <c r="J68" s="88">
        <v>1310000000</v>
      </c>
    </row>
    <row r="69" spans="1:10" ht="15.75" thickBot="1" x14ac:dyDescent="0.3">
      <c r="A69" s="2"/>
      <c r="B69" s="4"/>
      <c r="C69" s="12">
        <v>2021</v>
      </c>
      <c r="D69" s="100">
        <v>7550</v>
      </c>
      <c r="E69" s="101">
        <f t="shared" si="0"/>
        <v>2519.7317729229007</v>
      </c>
      <c r="F69" s="107">
        <f t="shared" si="1"/>
        <v>2.9963506755490741</v>
      </c>
      <c r="G69" s="13"/>
      <c r="H69" s="13"/>
      <c r="I69" s="88">
        <v>3300848622529</v>
      </c>
      <c r="J69" s="88">
        <v>1310000000</v>
      </c>
    </row>
    <row r="70" spans="1:10" x14ac:dyDescent="0.25">
      <c r="A70" s="2" t="s">
        <v>49</v>
      </c>
      <c r="B70" s="4" t="s">
        <v>33</v>
      </c>
      <c r="C70" s="12">
        <v>2017</v>
      </c>
      <c r="D70" s="98">
        <v>1295</v>
      </c>
      <c r="E70" s="2">
        <f t="shared" ref="E70:E74" si="2">I70/J70</f>
        <v>363.32720187288248</v>
      </c>
      <c r="F70" s="106">
        <f t="shared" ref="F70:F74" si="3">D70/E70</f>
        <v>3.5642803327813657</v>
      </c>
      <c r="G70" s="13"/>
      <c r="H70" s="13" t="s">
        <v>33</v>
      </c>
      <c r="I70" s="87">
        <v>4197711000000</v>
      </c>
      <c r="J70" s="88">
        <v>11553528000</v>
      </c>
    </row>
    <row r="71" spans="1:10" x14ac:dyDescent="0.25">
      <c r="A71" s="2"/>
      <c r="B71" s="4"/>
      <c r="C71" s="12">
        <v>2018</v>
      </c>
      <c r="D71" s="99">
        <v>1350</v>
      </c>
      <c r="E71" s="2">
        <f t="shared" si="2"/>
        <v>413.28986262897359</v>
      </c>
      <c r="F71" s="106">
        <f t="shared" si="3"/>
        <v>3.2664725706372999</v>
      </c>
      <c r="G71" s="13"/>
      <c r="H71" s="13"/>
      <c r="I71" s="92">
        <v>4774956000000</v>
      </c>
      <c r="J71" s="88">
        <v>11553528000</v>
      </c>
    </row>
    <row r="72" spans="1:10" x14ac:dyDescent="0.25">
      <c r="A72" s="2"/>
      <c r="B72" s="4"/>
      <c r="C72" s="12">
        <v>2019</v>
      </c>
      <c r="D72" s="99">
        <v>1680</v>
      </c>
      <c r="E72" s="2">
        <f t="shared" si="2"/>
        <v>489.47291251641923</v>
      </c>
      <c r="F72" s="106">
        <f t="shared" si="3"/>
        <v>3.4322634757518782</v>
      </c>
      <c r="G72" s="13"/>
      <c r="H72" s="13"/>
      <c r="I72" s="93">
        <v>5655139000000</v>
      </c>
      <c r="J72" s="88">
        <v>11553528000</v>
      </c>
    </row>
    <row r="73" spans="1:10" x14ac:dyDescent="0.25">
      <c r="A73" s="2"/>
      <c r="B73" s="4"/>
      <c r="C73" s="12">
        <v>2020</v>
      </c>
      <c r="D73" s="99">
        <v>1600</v>
      </c>
      <c r="E73" s="2">
        <f t="shared" si="2"/>
        <v>413.87678291860288</v>
      </c>
      <c r="F73" s="106">
        <f t="shared" si="3"/>
        <v>3.8658848866008313</v>
      </c>
      <c r="G73" s="13"/>
      <c r="H73" s="13"/>
      <c r="I73" s="87">
        <v>4781737000000</v>
      </c>
      <c r="J73" s="88">
        <v>11553528000</v>
      </c>
    </row>
    <row r="74" spans="1:10" ht="15.75" thickBot="1" x14ac:dyDescent="0.3">
      <c r="A74" s="4"/>
      <c r="B74" s="4"/>
      <c r="C74" s="12">
        <v>2021</v>
      </c>
      <c r="D74" s="100">
        <v>1570</v>
      </c>
      <c r="E74" s="101">
        <f t="shared" si="2"/>
        <v>444.72355110923695</v>
      </c>
      <c r="F74" s="107">
        <f t="shared" si="3"/>
        <v>3.5302830175826752</v>
      </c>
      <c r="G74" s="13"/>
      <c r="H74" s="13"/>
      <c r="I74" s="87">
        <v>5138126000000</v>
      </c>
      <c r="J74" s="88">
        <v>11553528000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E2F3-5002-4D32-BAC7-71C605A756B3}">
  <dimension ref="A1:N74"/>
  <sheetViews>
    <sheetView workbookViewId="0">
      <selection activeCell="F4" sqref="F4"/>
    </sheetView>
  </sheetViews>
  <sheetFormatPr defaultRowHeight="15" x14ac:dyDescent="0.25"/>
  <cols>
    <col min="1" max="1" width="6.42578125" customWidth="1"/>
    <col min="2" max="2" width="15.140625" customWidth="1"/>
    <col min="4" max="4" width="27.140625" customWidth="1"/>
    <col min="5" max="5" width="27.7109375" customWidth="1"/>
    <col min="6" max="6" width="23.140625" customWidth="1"/>
    <col min="7" max="7" width="20.42578125" customWidth="1"/>
  </cols>
  <sheetData>
    <row r="1" spans="1:14" x14ac:dyDescent="0.25">
      <c r="C1" s="32"/>
      <c r="D1" s="43" t="s">
        <v>75</v>
      </c>
      <c r="E1" s="32"/>
      <c r="F1" s="32"/>
    </row>
    <row r="2" spans="1:14" x14ac:dyDescent="0.25">
      <c r="C2" s="32"/>
      <c r="D2" s="32"/>
      <c r="E2" s="32"/>
      <c r="F2" s="32"/>
    </row>
    <row r="3" spans="1:14" ht="15.75" thickBot="1" x14ac:dyDescent="0.3"/>
    <row r="4" spans="1:14" ht="15.75" thickBot="1" x14ac:dyDescent="0.3">
      <c r="A4" s="9" t="s">
        <v>12</v>
      </c>
      <c r="B4" s="10" t="s">
        <v>13</v>
      </c>
      <c r="C4" s="10" t="s">
        <v>14</v>
      </c>
      <c r="D4" s="42" t="s">
        <v>72</v>
      </c>
      <c r="E4" s="38" t="s">
        <v>73</v>
      </c>
      <c r="F4" s="126" t="s">
        <v>74</v>
      </c>
      <c r="G4" s="13"/>
      <c r="H4" s="25" t="s">
        <v>50</v>
      </c>
      <c r="I4" s="26"/>
      <c r="J4" s="26"/>
      <c r="K4" s="26"/>
      <c r="L4" s="26"/>
      <c r="M4" s="26"/>
      <c r="N4" s="27"/>
    </row>
    <row r="5" spans="1:14" x14ac:dyDescent="0.25">
      <c r="A5" s="2">
        <v>1</v>
      </c>
      <c r="B5" s="2" t="s">
        <v>19</v>
      </c>
      <c r="C5" s="2">
        <v>2017</v>
      </c>
      <c r="D5" s="102">
        <v>38242000000</v>
      </c>
      <c r="E5" s="102">
        <v>840236000000</v>
      </c>
      <c r="F5" s="2">
        <f>D5/E5</f>
        <v>4.5513403377146419E-2</v>
      </c>
      <c r="G5" s="13"/>
      <c r="H5" s="28" t="s">
        <v>71</v>
      </c>
      <c r="I5" s="18"/>
      <c r="J5" s="18"/>
      <c r="K5" s="18"/>
      <c r="L5" s="18"/>
      <c r="M5" s="18"/>
      <c r="N5" s="19"/>
    </row>
    <row r="6" spans="1:14" ht="15.75" thickBot="1" x14ac:dyDescent="0.3">
      <c r="A6" s="2"/>
      <c r="B6" s="4"/>
      <c r="C6" s="4">
        <v>2018</v>
      </c>
      <c r="D6" s="103">
        <v>52958000000</v>
      </c>
      <c r="E6" s="103">
        <v>881274000000</v>
      </c>
      <c r="F6" s="2">
        <f t="shared" ref="F6:F69" si="0">D6/E6</f>
        <v>6.0092547834158273E-2</v>
      </c>
      <c r="G6" s="13"/>
      <c r="H6" s="29"/>
      <c r="I6" s="21"/>
      <c r="J6" s="21"/>
      <c r="K6" s="21"/>
      <c r="L6" s="21"/>
      <c r="M6" s="21"/>
      <c r="N6" s="22"/>
    </row>
    <row r="7" spans="1:14" x14ac:dyDescent="0.25">
      <c r="A7" s="2"/>
      <c r="B7" s="4"/>
      <c r="C7" s="4">
        <v>2019</v>
      </c>
      <c r="D7" s="103">
        <v>83885000000</v>
      </c>
      <c r="E7" s="103">
        <v>822375000000</v>
      </c>
      <c r="F7" s="2">
        <f t="shared" si="0"/>
        <v>0.10200334397324821</v>
      </c>
      <c r="G7" s="13"/>
    </row>
    <row r="8" spans="1:14" x14ac:dyDescent="0.25">
      <c r="A8" s="2"/>
      <c r="B8" s="4"/>
      <c r="C8" s="4">
        <v>2020</v>
      </c>
      <c r="D8" s="103">
        <v>135789000000</v>
      </c>
      <c r="E8" s="103">
        <v>958791000000</v>
      </c>
      <c r="F8" s="2">
        <f t="shared" si="0"/>
        <v>0.14162523427942064</v>
      </c>
      <c r="G8" s="13"/>
    </row>
    <row r="9" spans="1:14" ht="15.75" thickBot="1" x14ac:dyDescent="0.3">
      <c r="A9" s="2"/>
      <c r="B9" s="4"/>
      <c r="C9" s="4">
        <v>2021</v>
      </c>
      <c r="D9" s="104">
        <v>265758000000</v>
      </c>
      <c r="E9" s="104">
        <v>1304108000000</v>
      </c>
      <c r="F9" s="101">
        <f t="shared" si="0"/>
        <v>0.2037852693181853</v>
      </c>
      <c r="G9" s="13"/>
    </row>
    <row r="10" spans="1:14" x14ac:dyDescent="0.25">
      <c r="A10" s="2" t="s">
        <v>5</v>
      </c>
      <c r="B10" s="4" t="s">
        <v>21</v>
      </c>
      <c r="C10" s="2">
        <v>2017</v>
      </c>
      <c r="D10" s="102">
        <v>43420000000</v>
      </c>
      <c r="E10" s="102">
        <v>1211180000000</v>
      </c>
      <c r="F10" s="2">
        <f t="shared" si="0"/>
        <v>3.5849337010188415E-2</v>
      </c>
      <c r="G10" s="13"/>
    </row>
    <row r="11" spans="1:14" x14ac:dyDescent="0.25">
      <c r="A11" s="2"/>
      <c r="B11" s="4"/>
      <c r="C11" s="4">
        <v>2018</v>
      </c>
      <c r="D11" s="103">
        <v>61950000000</v>
      </c>
      <c r="E11" s="103">
        <v>1004270000000</v>
      </c>
      <c r="F11" s="2">
        <f t="shared" si="0"/>
        <v>6.1686598225576789E-2</v>
      </c>
      <c r="G11" s="13"/>
    </row>
    <row r="12" spans="1:14" x14ac:dyDescent="0.25">
      <c r="A12" s="2"/>
      <c r="B12" s="4"/>
      <c r="C12" s="4">
        <v>2019</v>
      </c>
      <c r="D12" s="103">
        <v>76758829457</v>
      </c>
      <c r="E12" s="103">
        <v>1057530000000</v>
      </c>
      <c r="F12" s="2">
        <f t="shared" si="0"/>
        <v>7.2583122423950153E-2</v>
      </c>
      <c r="G12" s="13"/>
    </row>
    <row r="13" spans="1:14" x14ac:dyDescent="0.25">
      <c r="A13" s="2"/>
      <c r="B13" s="4"/>
      <c r="C13" s="4">
        <v>2020</v>
      </c>
      <c r="D13" s="103">
        <v>44045828312</v>
      </c>
      <c r="E13" s="103">
        <v>1086870000000</v>
      </c>
      <c r="F13" s="2">
        <f t="shared" si="0"/>
        <v>4.0525387867914285E-2</v>
      </c>
      <c r="G13" s="13"/>
    </row>
    <row r="14" spans="1:14" ht="15.75" thickBot="1" x14ac:dyDescent="0.3">
      <c r="A14" s="2"/>
      <c r="B14" s="4"/>
      <c r="C14" s="4">
        <v>2021</v>
      </c>
      <c r="D14" s="104">
        <v>10070000000</v>
      </c>
      <c r="E14" s="104">
        <v>1147260000000</v>
      </c>
      <c r="F14" s="101">
        <f t="shared" si="0"/>
        <v>8.7774349319247602E-3</v>
      </c>
      <c r="G14" s="13"/>
    </row>
    <row r="15" spans="1:14" x14ac:dyDescent="0.25">
      <c r="A15" s="2" t="s">
        <v>7</v>
      </c>
      <c r="B15" s="4" t="s">
        <v>22</v>
      </c>
      <c r="C15" s="2">
        <v>2017</v>
      </c>
      <c r="D15" s="102">
        <v>107421000000</v>
      </c>
      <c r="E15" s="102">
        <v>1392636000000</v>
      </c>
      <c r="F15" s="2">
        <f t="shared" si="0"/>
        <v>7.7135015897908721E-2</v>
      </c>
      <c r="G15" s="13"/>
    </row>
    <row r="16" spans="1:14" x14ac:dyDescent="0.25">
      <c r="A16" s="2"/>
      <c r="B16" s="4"/>
      <c r="C16" s="4">
        <v>2018</v>
      </c>
      <c r="D16" s="103">
        <v>92650000000</v>
      </c>
      <c r="E16" s="103">
        <v>1168956000000</v>
      </c>
      <c r="F16" s="2">
        <f t="shared" si="0"/>
        <v>7.9258757386933304E-2</v>
      </c>
      <c r="G16" s="13"/>
    </row>
    <row r="17" spans="1:7" x14ac:dyDescent="0.25">
      <c r="A17" s="2"/>
      <c r="B17" s="4"/>
      <c r="C17" s="4">
        <v>2019</v>
      </c>
      <c r="D17" s="103">
        <v>215459000000</v>
      </c>
      <c r="E17" s="103">
        <v>1393079000000</v>
      </c>
      <c r="F17" s="2">
        <f t="shared" si="0"/>
        <v>0.15466387764082296</v>
      </c>
      <c r="G17" s="13"/>
    </row>
    <row r="18" spans="1:7" x14ac:dyDescent="0.25">
      <c r="A18" s="2"/>
      <c r="B18" s="4"/>
      <c r="C18" s="4">
        <v>2020</v>
      </c>
      <c r="D18" s="103">
        <v>181812593992</v>
      </c>
      <c r="E18" s="103">
        <v>1566673828068</v>
      </c>
      <c r="F18" s="2">
        <f t="shared" si="0"/>
        <v>0.11605006143251191</v>
      </c>
      <c r="G18" s="13"/>
    </row>
    <row r="19" spans="1:7" ht="15.75" thickBot="1" x14ac:dyDescent="0.3">
      <c r="A19" s="2"/>
      <c r="B19" s="4"/>
      <c r="C19" s="4">
        <v>2021</v>
      </c>
      <c r="D19" s="104">
        <v>187066990085</v>
      </c>
      <c r="E19" s="104">
        <v>1697387196209</v>
      </c>
      <c r="F19" s="101">
        <f t="shared" si="0"/>
        <v>0.11020879060641056</v>
      </c>
      <c r="G19" s="13"/>
    </row>
    <row r="20" spans="1:7" x14ac:dyDescent="0.25">
      <c r="A20" s="2" t="s">
        <v>39</v>
      </c>
      <c r="B20" s="4" t="s">
        <v>23</v>
      </c>
      <c r="C20" s="4">
        <v>2017</v>
      </c>
      <c r="D20" s="102">
        <v>50174000000</v>
      </c>
      <c r="E20" s="102">
        <v>660918000000</v>
      </c>
      <c r="F20" s="2">
        <f t="shared" si="0"/>
        <v>7.591562039466318E-2</v>
      </c>
      <c r="G20" s="13"/>
    </row>
    <row r="21" spans="1:7" x14ac:dyDescent="0.25">
      <c r="A21" s="2"/>
      <c r="B21" s="4"/>
      <c r="C21" s="4">
        <v>2018</v>
      </c>
      <c r="D21" s="103">
        <v>63262000000</v>
      </c>
      <c r="E21" s="103">
        <v>833934000000</v>
      </c>
      <c r="F21" s="2">
        <f t="shared" si="0"/>
        <v>7.5859720313597959E-2</v>
      </c>
      <c r="G21" s="13"/>
    </row>
    <row r="22" spans="1:7" x14ac:dyDescent="0.25">
      <c r="A22" s="2"/>
      <c r="B22" s="4"/>
      <c r="C22" s="4">
        <v>2019</v>
      </c>
      <c r="D22" s="103">
        <v>130756000000</v>
      </c>
      <c r="E22" s="103">
        <v>1245144000000</v>
      </c>
      <c r="F22" s="2">
        <f t="shared" si="0"/>
        <v>0.1050127535449715</v>
      </c>
      <c r="G22" s="13"/>
    </row>
    <row r="23" spans="1:7" x14ac:dyDescent="0.25">
      <c r="A23" s="2"/>
      <c r="B23" s="4"/>
      <c r="C23" s="4">
        <v>2020</v>
      </c>
      <c r="D23" s="103">
        <v>132772000000</v>
      </c>
      <c r="E23" s="103">
        <v>1310940000000</v>
      </c>
      <c r="F23" s="2">
        <f t="shared" si="0"/>
        <v>0.10127999755900347</v>
      </c>
      <c r="G23" s="13"/>
    </row>
    <row r="24" spans="1:7" ht="15.75" thickBot="1" x14ac:dyDescent="0.3">
      <c r="A24" s="2"/>
      <c r="B24" s="4"/>
      <c r="C24" s="4">
        <v>2021</v>
      </c>
      <c r="D24" s="104">
        <v>180712000000</v>
      </c>
      <c r="E24" s="104">
        <v>1348181000000</v>
      </c>
      <c r="F24" s="101">
        <f t="shared" si="0"/>
        <v>0.13404134904734602</v>
      </c>
      <c r="G24" s="13"/>
    </row>
    <row r="25" spans="1:7" x14ac:dyDescent="0.25">
      <c r="A25" s="2" t="s">
        <v>40</v>
      </c>
      <c r="B25" s="4" t="s">
        <v>24</v>
      </c>
      <c r="C25" s="4">
        <v>2017</v>
      </c>
      <c r="D25" s="102">
        <v>279773000000</v>
      </c>
      <c r="E25" s="102">
        <v>1340843000000</v>
      </c>
      <c r="F25" s="2">
        <f t="shared" si="0"/>
        <v>0.20865455538045841</v>
      </c>
      <c r="G25" s="13"/>
    </row>
    <row r="26" spans="1:7" x14ac:dyDescent="0.25">
      <c r="A26" s="2"/>
      <c r="B26" s="4"/>
      <c r="C26" s="4">
        <v>2018</v>
      </c>
      <c r="D26" s="103">
        <v>338130000000</v>
      </c>
      <c r="E26" s="103">
        <v>1523517000000</v>
      </c>
      <c r="F26" s="2">
        <f t="shared" si="0"/>
        <v>0.22194041812464185</v>
      </c>
      <c r="G26" s="13"/>
    </row>
    <row r="27" spans="1:7" x14ac:dyDescent="0.25">
      <c r="A27" s="2"/>
      <c r="B27" s="4"/>
      <c r="C27" s="4">
        <v>2019</v>
      </c>
      <c r="D27" s="103">
        <v>317815000000</v>
      </c>
      <c r="E27" s="103">
        <v>1425984000000</v>
      </c>
      <c r="F27" s="2">
        <f t="shared" si="0"/>
        <v>0.22287416969615367</v>
      </c>
      <c r="G27" s="13"/>
    </row>
    <row r="28" spans="1:7" x14ac:dyDescent="0.25">
      <c r="A28" s="2"/>
      <c r="B28" s="4"/>
      <c r="C28" s="4">
        <v>2020</v>
      </c>
      <c r="D28" s="103">
        <v>123466000000</v>
      </c>
      <c r="E28" s="103">
        <v>1225581000000</v>
      </c>
      <c r="F28" s="2">
        <f t="shared" si="0"/>
        <v>0.10074079151031225</v>
      </c>
      <c r="G28" s="13"/>
    </row>
    <row r="29" spans="1:7" ht="15.75" thickBot="1" x14ac:dyDescent="0.3">
      <c r="A29" s="2"/>
      <c r="B29" s="4"/>
      <c r="C29" s="4">
        <v>2021</v>
      </c>
      <c r="D29" s="104">
        <v>187993000000</v>
      </c>
      <c r="E29" s="104">
        <v>1308722000000</v>
      </c>
      <c r="F29" s="101">
        <f t="shared" si="0"/>
        <v>0.14364624419853872</v>
      </c>
      <c r="G29" s="13"/>
    </row>
    <row r="30" spans="1:7" x14ac:dyDescent="0.25">
      <c r="A30" s="2" t="s">
        <v>41</v>
      </c>
      <c r="B30" s="4" t="s">
        <v>25</v>
      </c>
      <c r="C30" s="4">
        <v>2017</v>
      </c>
      <c r="D30" s="102">
        <v>47964112940</v>
      </c>
      <c r="E30" s="102">
        <v>576963542579</v>
      </c>
      <c r="F30" s="2">
        <f t="shared" si="0"/>
        <v>8.3131964847558068E-2</v>
      </c>
      <c r="G30" s="13"/>
    </row>
    <row r="31" spans="1:7" x14ac:dyDescent="0.25">
      <c r="A31" s="2"/>
      <c r="B31" s="4"/>
      <c r="C31" s="4">
        <v>2018</v>
      </c>
      <c r="D31" s="103">
        <v>90195136265</v>
      </c>
      <c r="E31" s="103">
        <v>758846556031</v>
      </c>
      <c r="F31" s="2">
        <f t="shared" si="0"/>
        <v>0.1188582007102308</v>
      </c>
      <c r="G31" s="13"/>
    </row>
    <row r="32" spans="1:7" x14ac:dyDescent="0.25">
      <c r="A32" s="2"/>
      <c r="B32" s="4"/>
      <c r="C32" s="4">
        <v>2019</v>
      </c>
      <c r="D32" s="103">
        <v>103723133972</v>
      </c>
      <c r="E32" s="103">
        <v>848676035300</v>
      </c>
      <c r="F32" s="2">
        <f t="shared" si="0"/>
        <v>0.12221758322106353</v>
      </c>
      <c r="G32" s="13"/>
    </row>
    <row r="33" spans="1:7" x14ac:dyDescent="0.25">
      <c r="A33" s="2"/>
      <c r="B33" s="4"/>
      <c r="C33" s="4">
        <v>2020</v>
      </c>
      <c r="D33" s="103">
        <v>38038419405</v>
      </c>
      <c r="E33" s="103">
        <v>906924214166</v>
      </c>
      <c r="F33" s="2">
        <f t="shared" si="0"/>
        <v>4.1942224952037269E-2</v>
      </c>
      <c r="G33" s="13"/>
    </row>
    <row r="34" spans="1:7" ht="15.75" thickBot="1" x14ac:dyDescent="0.3">
      <c r="A34" s="2"/>
      <c r="B34" s="4"/>
      <c r="C34" s="4">
        <v>2021</v>
      </c>
      <c r="D34" s="104">
        <v>12533087704</v>
      </c>
      <c r="E34" s="104">
        <v>989119315334</v>
      </c>
      <c r="F34" s="101">
        <f t="shared" si="0"/>
        <v>1.2670956384840084E-2</v>
      </c>
      <c r="G34" s="13"/>
    </row>
    <row r="35" spans="1:7" x14ac:dyDescent="0.25">
      <c r="A35" s="2" t="s">
        <v>42</v>
      </c>
      <c r="B35" s="4" t="s">
        <v>26</v>
      </c>
      <c r="C35" s="4">
        <v>2017</v>
      </c>
      <c r="D35" s="102">
        <v>3543173000000</v>
      </c>
      <c r="E35" s="102">
        <v>31619514000000</v>
      </c>
      <c r="F35" s="2">
        <f t="shared" si="0"/>
        <v>0.11205652939510709</v>
      </c>
      <c r="G35" s="13"/>
    </row>
    <row r="36" spans="1:7" x14ac:dyDescent="0.25">
      <c r="A36" s="2"/>
      <c r="B36" s="4"/>
      <c r="C36" s="4">
        <v>2018</v>
      </c>
      <c r="D36" s="103">
        <v>4658781000000</v>
      </c>
      <c r="E36" s="103">
        <v>34367153000000</v>
      </c>
      <c r="F36" s="2">
        <f t="shared" si="0"/>
        <v>0.13555911948830909</v>
      </c>
      <c r="G36" s="13"/>
    </row>
    <row r="37" spans="1:7" x14ac:dyDescent="0.25">
      <c r="A37" s="2"/>
      <c r="B37" s="4"/>
      <c r="C37" s="4">
        <v>2019</v>
      </c>
      <c r="D37" s="103">
        <v>5360029000000</v>
      </c>
      <c r="E37" s="45">
        <v>38709314000000</v>
      </c>
      <c r="F37" s="2">
        <f t="shared" si="0"/>
        <v>0.13846871582379372</v>
      </c>
      <c r="G37" s="13"/>
    </row>
    <row r="38" spans="1:7" x14ac:dyDescent="0.25">
      <c r="A38" s="2"/>
      <c r="B38" s="4"/>
      <c r="C38" s="4">
        <v>2020</v>
      </c>
      <c r="D38" s="103">
        <v>7418574000000</v>
      </c>
      <c r="E38" s="45">
        <v>103588325000000</v>
      </c>
      <c r="F38" s="2">
        <f t="shared" si="0"/>
        <v>7.1615927760198844E-2</v>
      </c>
      <c r="G38" s="13"/>
    </row>
    <row r="39" spans="1:7" ht="15.75" thickBot="1" x14ac:dyDescent="0.3">
      <c r="A39" s="2"/>
      <c r="B39" s="4"/>
      <c r="C39" s="4">
        <v>2021</v>
      </c>
      <c r="D39" s="104">
        <v>7900282000000</v>
      </c>
      <c r="E39" s="46">
        <v>118066628000000</v>
      </c>
      <c r="F39" s="101">
        <f t="shared" si="0"/>
        <v>6.6913759915291221E-2</v>
      </c>
      <c r="G39" s="13"/>
    </row>
    <row r="40" spans="1:7" x14ac:dyDescent="0.25">
      <c r="A40" s="2" t="s">
        <v>43</v>
      </c>
      <c r="B40" s="4" t="s">
        <v>27</v>
      </c>
      <c r="C40" s="4">
        <v>2017</v>
      </c>
      <c r="D40" s="102">
        <v>1322067000000</v>
      </c>
      <c r="E40" s="48">
        <v>2510078000000</v>
      </c>
      <c r="F40" s="2">
        <f t="shared" si="0"/>
        <v>0.52670355263860325</v>
      </c>
      <c r="G40" s="13"/>
    </row>
    <row r="41" spans="1:7" x14ac:dyDescent="0.25">
      <c r="A41" s="2"/>
      <c r="B41" s="4"/>
      <c r="C41" s="4">
        <v>2018</v>
      </c>
      <c r="D41" s="103">
        <v>1224807000000</v>
      </c>
      <c r="E41" s="45">
        <v>2889501000000</v>
      </c>
      <c r="F41" s="2">
        <f t="shared" si="0"/>
        <v>0.4238818398055581</v>
      </c>
      <c r="G41" s="13"/>
    </row>
    <row r="42" spans="1:7" x14ac:dyDescent="0.25">
      <c r="A42" s="2"/>
      <c r="B42" s="4"/>
      <c r="C42" s="4">
        <v>2019</v>
      </c>
      <c r="D42" s="103">
        <v>1206059000000</v>
      </c>
      <c r="E42" s="45">
        <v>2896950000000</v>
      </c>
      <c r="F42" s="2">
        <f t="shared" si="0"/>
        <v>0.41632026786793008</v>
      </c>
      <c r="G42" s="13"/>
    </row>
    <row r="43" spans="1:7" x14ac:dyDescent="0.25">
      <c r="A43" s="2"/>
      <c r="B43" s="4"/>
      <c r="C43" s="4">
        <v>2020</v>
      </c>
      <c r="D43" s="103">
        <v>285617000000</v>
      </c>
      <c r="E43" s="45">
        <v>2907425000000</v>
      </c>
      <c r="F43" s="2">
        <f t="shared" si="0"/>
        <v>9.8237099839204797E-2</v>
      </c>
      <c r="G43" s="13"/>
    </row>
    <row r="44" spans="1:7" ht="15.75" thickBot="1" x14ac:dyDescent="0.3">
      <c r="A44" s="2"/>
      <c r="B44" s="4"/>
      <c r="C44" s="4">
        <v>2021</v>
      </c>
      <c r="D44" s="104">
        <v>665850000000</v>
      </c>
      <c r="E44" s="46">
        <v>2922017000000</v>
      </c>
      <c r="F44" s="101">
        <f t="shared" si="0"/>
        <v>0.22787341757423041</v>
      </c>
      <c r="G44" s="13"/>
    </row>
    <row r="45" spans="1:7" x14ac:dyDescent="0.25">
      <c r="A45" s="2" t="s">
        <v>44</v>
      </c>
      <c r="B45" s="4" t="s">
        <v>28</v>
      </c>
      <c r="C45" s="4">
        <v>2017</v>
      </c>
      <c r="D45" s="102">
        <v>1630954000000</v>
      </c>
      <c r="E45" s="48">
        <v>14915850000000</v>
      </c>
      <c r="F45" s="2">
        <f t="shared" si="0"/>
        <v>0.10934368473804711</v>
      </c>
      <c r="G45" s="13"/>
    </row>
    <row r="46" spans="1:7" x14ac:dyDescent="0.25">
      <c r="A46" s="2"/>
      <c r="B46" s="4"/>
      <c r="C46" s="4">
        <v>2018</v>
      </c>
      <c r="D46" s="103">
        <v>1760434000000</v>
      </c>
      <c r="E46" s="45">
        <v>17591706000000</v>
      </c>
      <c r="F46" s="2">
        <f t="shared" si="0"/>
        <v>0.10007181793511101</v>
      </c>
      <c r="G46" s="13"/>
    </row>
    <row r="47" spans="1:7" x14ac:dyDescent="0.25">
      <c r="A47" s="2"/>
      <c r="B47" s="4"/>
      <c r="C47" s="4">
        <v>2019</v>
      </c>
      <c r="D47" s="103">
        <v>2039404000000</v>
      </c>
      <c r="E47" s="45">
        <v>19037919000000</v>
      </c>
      <c r="F47" s="2">
        <f t="shared" si="0"/>
        <v>0.10712326278938365</v>
      </c>
      <c r="G47" s="13"/>
    </row>
    <row r="48" spans="1:7" x14ac:dyDescent="0.25">
      <c r="A48" s="2"/>
      <c r="B48" s="4"/>
      <c r="C48" s="4">
        <v>2020</v>
      </c>
      <c r="D48" s="103">
        <v>2098169000000</v>
      </c>
      <c r="E48" s="45">
        <v>19777501000000</v>
      </c>
      <c r="F48" s="2">
        <f t="shared" si="0"/>
        <v>0.10608868127474751</v>
      </c>
      <c r="G48" s="13"/>
    </row>
    <row r="49" spans="1:7" ht="15.75" thickBot="1" x14ac:dyDescent="0.3">
      <c r="A49" s="2"/>
      <c r="B49" s="4"/>
      <c r="C49" s="4">
        <v>2021</v>
      </c>
      <c r="D49" s="104">
        <v>1211053000000</v>
      </c>
      <c r="E49" s="46">
        <v>19917653000000</v>
      </c>
      <c r="F49" s="101">
        <f t="shared" si="0"/>
        <v>6.080299722060626E-2</v>
      </c>
      <c r="G49" s="13"/>
    </row>
    <row r="50" spans="1:7" x14ac:dyDescent="0.25">
      <c r="A50" s="2" t="s">
        <v>45</v>
      </c>
      <c r="B50" s="4" t="s">
        <v>29</v>
      </c>
      <c r="C50" s="4">
        <v>2017</v>
      </c>
      <c r="D50" s="105">
        <v>135000000000</v>
      </c>
      <c r="E50" s="53">
        <v>4560000000000</v>
      </c>
      <c r="F50" s="2">
        <f t="shared" si="0"/>
        <v>2.9605263157894735E-2</v>
      </c>
      <c r="G50" s="13"/>
    </row>
    <row r="51" spans="1:7" x14ac:dyDescent="0.25">
      <c r="A51" s="2"/>
      <c r="B51" s="4"/>
      <c r="C51" s="4">
        <v>2018</v>
      </c>
      <c r="D51" s="103">
        <v>127000000000</v>
      </c>
      <c r="E51" s="45">
        <v>4394000000000</v>
      </c>
      <c r="F51" s="2">
        <f t="shared" si="0"/>
        <v>2.8903049613108786E-2</v>
      </c>
      <c r="G51" s="13"/>
    </row>
    <row r="52" spans="1:7" x14ac:dyDescent="0.25">
      <c r="A52" s="2"/>
      <c r="B52" s="4"/>
      <c r="C52" s="12">
        <v>2019</v>
      </c>
      <c r="D52" s="103">
        <v>237000000000</v>
      </c>
      <c r="E52" s="45">
        <v>4682000000000</v>
      </c>
      <c r="F52" s="2">
        <f t="shared" si="0"/>
        <v>5.0619393421614693E-2</v>
      </c>
      <c r="G52" s="13"/>
    </row>
    <row r="53" spans="1:7" x14ac:dyDescent="0.25">
      <c r="A53" s="2"/>
      <c r="B53" s="4"/>
      <c r="C53" s="12">
        <v>2020</v>
      </c>
      <c r="D53" s="103">
        <v>169000000000</v>
      </c>
      <c r="E53" s="45">
        <v>4452000000000</v>
      </c>
      <c r="F53" s="2">
        <f t="shared" si="0"/>
        <v>3.7960467205750227E-2</v>
      </c>
      <c r="G53" s="13"/>
    </row>
    <row r="54" spans="1:7" ht="15.75" thickBot="1" x14ac:dyDescent="0.3">
      <c r="A54" s="2"/>
      <c r="B54" s="4"/>
      <c r="C54" s="12">
        <v>2021</v>
      </c>
      <c r="D54" s="104">
        <v>281000000000</v>
      </c>
      <c r="E54" s="46">
        <v>4191000000000</v>
      </c>
      <c r="F54" s="101">
        <f t="shared" si="0"/>
        <v>6.7048437127177285E-2</v>
      </c>
      <c r="G54" s="13"/>
    </row>
    <row r="55" spans="1:7" x14ac:dyDescent="0.25">
      <c r="A55" s="2" t="s">
        <v>46</v>
      </c>
      <c r="B55" s="4" t="s">
        <v>30</v>
      </c>
      <c r="C55" s="12">
        <v>2017</v>
      </c>
      <c r="D55" s="102">
        <v>25880464791</v>
      </c>
      <c r="E55" s="48">
        <v>1623027475045</v>
      </c>
      <c r="F55" s="2">
        <f t="shared" si="0"/>
        <v>1.5945795859236726E-2</v>
      </c>
      <c r="G55" s="13"/>
    </row>
    <row r="56" spans="1:7" x14ac:dyDescent="0.25">
      <c r="A56" s="2"/>
      <c r="B56" s="4"/>
      <c r="C56" s="12">
        <v>2018</v>
      </c>
      <c r="D56" s="103">
        <v>15954632472</v>
      </c>
      <c r="E56" s="45">
        <v>1771365972009</v>
      </c>
      <c r="F56" s="2">
        <f t="shared" si="0"/>
        <v>9.0069656548189218E-3</v>
      </c>
      <c r="G56" s="13"/>
    </row>
    <row r="57" spans="1:7" x14ac:dyDescent="0.25">
      <c r="A57" s="2"/>
      <c r="B57" s="4"/>
      <c r="C57" s="12">
        <v>2019</v>
      </c>
      <c r="D57" s="103">
        <v>957169058</v>
      </c>
      <c r="E57" s="45">
        <v>1820383352811</v>
      </c>
      <c r="F57" s="2">
        <f t="shared" si="0"/>
        <v>5.2580631245718575E-4</v>
      </c>
      <c r="G57" s="13"/>
    </row>
    <row r="58" spans="1:7" x14ac:dyDescent="0.25">
      <c r="A58" s="2"/>
      <c r="B58" s="4"/>
      <c r="C58" s="12">
        <v>2020</v>
      </c>
      <c r="D58" s="103">
        <v>5415741808</v>
      </c>
      <c r="E58" s="45">
        <v>1768660546754</v>
      </c>
      <c r="F58" s="2">
        <f t="shared" si="0"/>
        <v>3.0620583570654309E-3</v>
      </c>
      <c r="G58" s="13"/>
    </row>
    <row r="59" spans="1:7" ht="15.75" thickBot="1" x14ac:dyDescent="0.3">
      <c r="A59" s="2"/>
      <c r="B59" s="4"/>
      <c r="C59" s="12">
        <v>2021</v>
      </c>
      <c r="D59" s="104">
        <v>29707421605</v>
      </c>
      <c r="E59" s="46">
        <v>1970428120056</v>
      </c>
      <c r="F59" s="101">
        <f t="shared" si="0"/>
        <v>1.5076632992913088E-2</v>
      </c>
      <c r="G59" s="13"/>
    </row>
    <row r="60" spans="1:7" x14ac:dyDescent="0.25">
      <c r="A60" s="2" t="s">
        <v>47</v>
      </c>
      <c r="B60" s="4" t="s">
        <v>31</v>
      </c>
      <c r="C60" s="12">
        <v>2017</v>
      </c>
      <c r="D60" s="102">
        <v>23000000000</v>
      </c>
      <c r="E60" s="48">
        <v>636000000000</v>
      </c>
      <c r="F60" s="2">
        <f t="shared" si="0"/>
        <v>3.6163522012578615E-2</v>
      </c>
      <c r="G60" s="13"/>
    </row>
    <row r="61" spans="1:7" x14ac:dyDescent="0.25">
      <c r="A61" s="2"/>
      <c r="B61" s="4"/>
      <c r="C61" s="12">
        <v>2018</v>
      </c>
      <c r="D61" s="103">
        <v>32000000000</v>
      </c>
      <c r="E61" s="45">
        <v>747000000000</v>
      </c>
      <c r="F61" s="2">
        <f t="shared" si="0"/>
        <v>4.2838018741633198E-2</v>
      </c>
      <c r="G61" s="13"/>
    </row>
    <row r="62" spans="1:7" x14ac:dyDescent="0.25">
      <c r="A62" s="2"/>
      <c r="B62" s="4"/>
      <c r="C62" s="12">
        <v>2019</v>
      </c>
      <c r="D62" s="103">
        <v>45000000000</v>
      </c>
      <c r="E62" s="45">
        <v>791000000000</v>
      </c>
      <c r="F62" s="2">
        <f t="shared" si="0"/>
        <v>5.6890012642225034E-2</v>
      </c>
      <c r="G62" s="13"/>
    </row>
    <row r="63" spans="1:7" x14ac:dyDescent="0.25">
      <c r="A63" s="2"/>
      <c r="B63" s="4"/>
      <c r="C63" s="12">
        <v>2020</v>
      </c>
      <c r="D63" s="103">
        <v>43000000000</v>
      </c>
      <c r="E63" s="45">
        <v>774000000000</v>
      </c>
      <c r="F63" s="2">
        <f t="shared" si="0"/>
        <v>5.5555555555555552E-2</v>
      </c>
      <c r="G63" s="13"/>
    </row>
    <row r="64" spans="1:7" ht="15.75" thickBot="1" x14ac:dyDescent="0.3">
      <c r="A64" s="2"/>
      <c r="B64" s="4"/>
      <c r="C64" s="12">
        <v>2021</v>
      </c>
      <c r="D64" s="104">
        <v>85000000000</v>
      </c>
      <c r="E64" s="46">
        <v>889000000000</v>
      </c>
      <c r="F64" s="101">
        <f t="shared" si="0"/>
        <v>9.5613048368953887E-2</v>
      </c>
      <c r="G64" s="13"/>
    </row>
    <row r="65" spans="1:7" x14ac:dyDescent="0.25">
      <c r="A65" s="2" t="s">
        <v>48</v>
      </c>
      <c r="B65" s="4" t="s">
        <v>32</v>
      </c>
      <c r="C65" s="12">
        <v>2017</v>
      </c>
      <c r="D65" s="102">
        <v>216024000000</v>
      </c>
      <c r="E65" s="48">
        <v>2342432000000</v>
      </c>
      <c r="F65" s="2">
        <f t="shared" si="0"/>
        <v>9.2222100790972802E-2</v>
      </c>
      <c r="G65" s="13"/>
    </row>
    <row r="66" spans="1:7" x14ac:dyDescent="0.25">
      <c r="A66" s="2"/>
      <c r="B66" s="4"/>
      <c r="C66" s="12">
        <v>2018</v>
      </c>
      <c r="D66" s="103">
        <v>255089000000</v>
      </c>
      <c r="E66" s="45">
        <v>2631190000000</v>
      </c>
      <c r="F66" s="2">
        <f t="shared" si="0"/>
        <v>9.6948148936412806E-2</v>
      </c>
      <c r="G66" s="13"/>
    </row>
    <row r="67" spans="1:7" x14ac:dyDescent="0.25">
      <c r="A67" s="2"/>
      <c r="B67" s="4"/>
      <c r="C67" s="12">
        <v>2019</v>
      </c>
      <c r="D67" s="103">
        <v>482591000000</v>
      </c>
      <c r="E67" s="45">
        <v>2881563000000</v>
      </c>
      <c r="F67" s="2">
        <f t="shared" si="0"/>
        <v>0.16747542913342517</v>
      </c>
      <c r="G67" s="13"/>
    </row>
    <row r="68" spans="1:7" x14ac:dyDescent="0.25">
      <c r="A68" s="2"/>
      <c r="B68" s="4"/>
      <c r="C68" s="12">
        <v>2020</v>
      </c>
      <c r="D68" s="103">
        <v>628629000000</v>
      </c>
      <c r="E68" s="45">
        <v>3448995000000</v>
      </c>
      <c r="F68" s="2">
        <f t="shared" si="0"/>
        <v>0.18226439875963868</v>
      </c>
      <c r="G68" s="13"/>
    </row>
    <row r="69" spans="1:7" ht="15.75" thickBot="1" x14ac:dyDescent="0.3">
      <c r="A69" s="2"/>
      <c r="B69" s="4"/>
      <c r="C69" s="12">
        <v>2021</v>
      </c>
      <c r="D69" s="104">
        <v>617573000000</v>
      </c>
      <c r="E69" s="46">
        <v>3919244000000</v>
      </c>
      <c r="F69" s="101">
        <f t="shared" si="0"/>
        <v>0.15757452202516609</v>
      </c>
      <c r="G69" s="13"/>
    </row>
    <row r="70" spans="1:7" x14ac:dyDescent="0.25">
      <c r="A70" s="2" t="s">
        <v>49</v>
      </c>
      <c r="B70" s="4" t="s">
        <v>33</v>
      </c>
      <c r="C70" s="12">
        <v>2017</v>
      </c>
      <c r="D70" s="102">
        <v>718402000000</v>
      </c>
      <c r="E70" s="48">
        <v>5175896000000</v>
      </c>
      <c r="F70" s="2">
        <f t="shared" ref="F70:F74" si="1">D70/E70</f>
        <v>0.13879761108028446</v>
      </c>
      <c r="G70" s="13"/>
    </row>
    <row r="71" spans="1:7" x14ac:dyDescent="0.25">
      <c r="A71" s="2"/>
      <c r="B71" s="4"/>
      <c r="C71" s="12">
        <v>2018</v>
      </c>
      <c r="D71" s="103">
        <v>701607000000</v>
      </c>
      <c r="E71" s="45">
        <v>5555871000000</v>
      </c>
      <c r="F71" s="2">
        <f t="shared" si="1"/>
        <v>0.12628208970294666</v>
      </c>
      <c r="G71" s="13"/>
    </row>
    <row r="72" spans="1:7" x14ac:dyDescent="0.25">
      <c r="A72" s="2"/>
      <c r="B72" s="4"/>
      <c r="C72" s="12">
        <v>2019</v>
      </c>
      <c r="D72" s="103">
        <v>1035865000000</v>
      </c>
      <c r="E72" s="45">
        <v>6608422000000</v>
      </c>
      <c r="F72" s="2">
        <f t="shared" si="1"/>
        <v>0.15674922091839777</v>
      </c>
      <c r="G72" s="13"/>
    </row>
    <row r="73" spans="1:7" x14ac:dyDescent="0.25">
      <c r="A73" s="2"/>
      <c r="B73" s="4"/>
      <c r="C73" s="12">
        <v>2020</v>
      </c>
      <c r="D73" s="103">
        <v>1109666000000</v>
      </c>
      <c r="E73" s="45">
        <v>8754116000000</v>
      </c>
      <c r="F73" s="2">
        <f t="shared" si="1"/>
        <v>0.12675934383323229</v>
      </c>
      <c r="G73" s="13"/>
    </row>
    <row r="74" spans="1:7" ht="15.75" thickBot="1" x14ac:dyDescent="0.3">
      <c r="A74" s="4"/>
      <c r="B74" s="4"/>
      <c r="C74" s="12">
        <v>2021</v>
      </c>
      <c r="D74" s="104">
        <v>1276793000000</v>
      </c>
      <c r="E74" s="46">
        <v>7406856000000</v>
      </c>
      <c r="F74" s="101">
        <f t="shared" si="1"/>
        <v>0.1723798869587852</v>
      </c>
      <c r="G7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</vt:lpstr>
      <vt:lpstr>TABULASI DATA</vt:lpstr>
      <vt:lpstr>INTAV (X1)</vt:lpstr>
      <vt:lpstr>KEPEMILIKAN INSTITUSIONAL (X2)</vt:lpstr>
      <vt:lpstr>PBV (Y)</vt:lpstr>
      <vt:lpstr>ROA (Z)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odin</dc:creator>
  <cp:lastModifiedBy>Reza Syarifuddin P.</cp:lastModifiedBy>
  <dcterms:created xsi:type="dcterms:W3CDTF">2023-05-27T15:12:19Z</dcterms:created>
  <dcterms:modified xsi:type="dcterms:W3CDTF">2023-08-01T11:10:34Z</dcterms:modified>
</cp:coreProperties>
</file>